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830" windowWidth="9045" windowHeight="1170" tabRatio="751" activeTab="7"/>
  </bookViews>
  <sheets>
    <sheet name="datos iniciales" sheetId="1" r:id="rId1"/>
    <sheet name="borrador" sheetId="2" r:id="rId2"/>
    <sheet name="productos" sheetId="3" r:id="rId3"/>
    <sheet name="familias" sheetId="29" r:id="rId4"/>
    <sheet name="ABC" sheetId="20" r:id="rId5"/>
    <sheet name="ABC Tabla dinamica " sheetId="21" r:id="rId6"/>
    <sheet name="estanterias (1)" sheetId="36" r:id="rId7"/>
    <sheet name="estanterias (2)" sheetId="8" r:id="rId8"/>
    <sheet name="simulacion, estanterias (3)" sheetId="7" r:id="rId9"/>
  </sheets>
  <definedNames>
    <definedName name="_xlnm.Print_Titles" localSheetId="1">borrador!$1:$1</definedName>
    <definedName name="_xlnm.Print_Titles" localSheetId="0">'datos iniciales'!$1:$1</definedName>
    <definedName name="_xlnm.Print_Titles" localSheetId="2">productos!$1:$1</definedName>
    <definedName name="_xlnm.Print_Titles" localSheetId="8">'simulacion, estanterias (3)'!$1:$1</definedName>
  </definedNames>
  <calcPr calcId="125725"/>
  <pivotCaches>
    <pivotCache cacheId="0" r:id="rId10"/>
    <pivotCache cacheId="1" r:id="rId11"/>
  </pivotCaches>
</workbook>
</file>

<file path=xl/calcChain.xml><?xml version="1.0" encoding="utf-8"?>
<calcChain xmlns="http://schemas.openxmlformats.org/spreadsheetml/2006/main">
  <c r="F3" i="20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G104" i="8"/>
  <c r="H104"/>
  <c r="H105" s="1"/>
  <c r="H106" s="1"/>
  <c r="H107" s="1"/>
  <c r="H108" s="1"/>
  <c r="H109" s="1"/>
  <c r="H110" s="1"/>
  <c r="H111" s="1"/>
  <c r="H112" s="1"/>
  <c r="H113" s="1"/>
  <c r="H114" s="1"/>
  <c r="H115" s="1"/>
  <c r="H116" s="1"/>
  <c r="G105"/>
  <c r="G106"/>
  <c r="G107"/>
  <c r="G108"/>
  <c r="G109"/>
  <c r="G110"/>
  <c r="G111"/>
  <c r="G112"/>
  <c r="G113"/>
  <c r="G114"/>
  <c r="G115"/>
  <c r="G116"/>
  <c r="G103"/>
  <c r="H102"/>
  <c r="G102"/>
  <c r="G88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3" s="1"/>
  <c r="G89"/>
  <c r="G90"/>
  <c r="G91"/>
  <c r="G92"/>
  <c r="G93"/>
  <c r="G94"/>
  <c r="G95"/>
  <c r="G96"/>
  <c r="G97"/>
  <c r="G98"/>
  <c r="G99"/>
  <c r="G100"/>
  <c r="G101"/>
  <c r="G49"/>
  <c r="H49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42"/>
  <c r="H42" s="1"/>
  <c r="H43" s="1"/>
  <c r="H44" s="1"/>
  <c r="H45" s="1"/>
  <c r="H46" s="1"/>
  <c r="H47" s="1"/>
  <c r="H48" s="1"/>
  <c r="G43"/>
  <c r="G44"/>
  <c r="G45"/>
  <c r="G46"/>
  <c r="G47"/>
  <c r="G48"/>
  <c r="H41"/>
  <c r="G41"/>
  <c r="H40"/>
  <c r="G40"/>
  <c r="H37"/>
  <c r="H38" s="1"/>
  <c r="H39" s="1"/>
  <c r="G20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G21"/>
  <c r="G22"/>
  <c r="G23"/>
  <c r="G24"/>
  <c r="G25"/>
  <c r="G26"/>
  <c r="G27"/>
  <c r="G28"/>
  <c r="G29"/>
  <c r="G30"/>
  <c r="G31"/>
  <c r="G32"/>
  <c r="G33"/>
  <c r="G34"/>
  <c r="G35"/>
  <c r="G36"/>
  <c r="G14"/>
  <c r="H14" s="1"/>
  <c r="H15" s="1"/>
  <c r="H16" s="1"/>
  <c r="H17" s="1"/>
  <c r="H18" s="1"/>
  <c r="H19" s="1"/>
  <c r="G15"/>
  <c r="G16"/>
  <c r="G17"/>
  <c r="G18"/>
  <c r="G19"/>
  <c r="G10"/>
  <c r="H10"/>
  <c r="H11" s="1"/>
  <c r="H12" s="1"/>
  <c r="H13" s="1"/>
  <c r="G11"/>
  <c r="G12"/>
  <c r="G13"/>
  <c r="G9"/>
  <c r="G8"/>
  <c r="H7"/>
  <c r="G7"/>
  <c r="G4"/>
  <c r="H4"/>
  <c r="H5" s="1"/>
  <c r="H6" s="1"/>
  <c r="G5"/>
  <c r="G6"/>
  <c r="H3"/>
  <c r="G3"/>
  <c r="H2"/>
  <c r="G2"/>
  <c r="F6" i="36"/>
  <c r="F3" i="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2"/>
  <c r="E4"/>
  <c r="E5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3"/>
  <c r="E2"/>
  <c r="F2" i="20"/>
  <c r="H8" i="8" l="1"/>
  <c r="H9" s="1"/>
  <c r="G2" i="3"/>
  <c r="G3" s="1"/>
  <c r="G4" l="1"/>
  <c r="G5" s="1"/>
  <c r="G6" s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99" s="1"/>
  <c r="G100" s="1"/>
  <c r="G101" s="1"/>
  <c r="G102" s="1"/>
  <c r="G103" s="1"/>
  <c r="G104" s="1"/>
  <c r="G105" s="1"/>
  <c r="G106" s="1"/>
  <c r="G107" s="1"/>
  <c r="G108" s="1"/>
  <c r="G109" s="1"/>
  <c r="G110" s="1"/>
  <c r="G111" s="1"/>
  <c r="G112" s="1"/>
  <c r="G113" s="1"/>
  <c r="G114" s="1"/>
  <c r="G115" s="1"/>
  <c r="G116" s="1"/>
  <c r="E93" i="36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92"/>
  <c r="F91"/>
  <c r="E91"/>
  <c r="E84"/>
  <c r="E85"/>
  <c r="E86"/>
  <c r="E87"/>
  <c r="E88"/>
  <c r="E89"/>
  <c r="E90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44"/>
  <c r="E43"/>
  <c r="F43" s="1"/>
  <c r="F44" s="1"/>
  <c r="E37"/>
  <c r="E38"/>
  <c r="E39"/>
  <c r="E40"/>
  <c r="E41"/>
  <c r="E42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F7"/>
  <c r="E4"/>
  <c r="E5"/>
  <c r="E6"/>
  <c r="E8"/>
  <c r="E7"/>
  <c r="J6"/>
  <c r="J5"/>
  <c r="J7" s="1"/>
  <c r="J4"/>
  <c r="J3"/>
  <c r="E3"/>
  <c r="F2"/>
  <c r="F3" s="1"/>
  <c r="E2"/>
  <c r="D2"/>
  <c r="E71" i="7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70"/>
  <c r="E69"/>
  <c r="F69" s="1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45"/>
  <c r="E44"/>
  <c r="F44" s="1"/>
  <c r="E43"/>
  <c r="E37"/>
  <c r="E38"/>
  <c r="E39"/>
  <c r="E40"/>
  <c r="E41"/>
  <c r="E42"/>
  <c r="E36"/>
  <c r="E35"/>
  <c r="F35" s="1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6"/>
  <c r="E5"/>
  <c r="F5" s="1"/>
  <c r="J7"/>
  <c r="E4"/>
  <c r="E3"/>
  <c r="E2"/>
  <c r="F2" s="1"/>
  <c r="D2"/>
  <c r="D2" i="8"/>
  <c r="D3" s="1"/>
  <c r="E2"/>
  <c r="K3"/>
  <c r="K4"/>
  <c r="K5"/>
  <c r="K6"/>
  <c r="J3" i="7"/>
  <c r="J4"/>
  <c r="J5"/>
  <c r="J6"/>
  <c r="D2" i="20"/>
  <c r="D3" s="1"/>
  <c r="E3" i="8" l="1"/>
  <c r="D4"/>
  <c r="E4" s="1"/>
  <c r="K7"/>
  <c r="F9" i="36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"/>
  <c r="F5" s="1"/>
  <c r="F8" s="1"/>
  <c r="F45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J8" i="7"/>
  <c r="F92" i="36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70" i="7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36"/>
  <c r="F37" s="1"/>
  <c r="F38" s="1"/>
  <c r="F39" s="1"/>
  <c r="F40" s="1"/>
  <c r="F41" s="1"/>
  <c r="F42" s="1"/>
  <c r="F43" s="1"/>
  <c r="D4" i="20"/>
  <c r="D5" i="8"/>
  <c r="F3" i="7"/>
  <c r="F4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45" l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D5" i="20"/>
  <c r="D6" i="8"/>
  <c r="E5"/>
  <c r="E6" l="1"/>
  <c r="D7"/>
  <c r="D6" i="20"/>
  <c r="E7" i="8" l="1"/>
  <c r="D8"/>
  <c r="D7" i="20"/>
  <c r="D9" i="8" l="1"/>
  <c r="E8"/>
  <c r="D8" i="20"/>
  <c r="E9" i="8" l="1"/>
  <c r="D10"/>
  <c r="D9" i="20"/>
  <c r="E10" i="8" l="1"/>
  <c r="D11"/>
  <c r="D10" i="20"/>
  <c r="D11" l="1"/>
  <c r="E11" i="8"/>
  <c r="D12"/>
  <c r="E12" l="1"/>
  <c r="D13"/>
  <c r="D12" i="20"/>
  <c r="D13" l="1"/>
  <c r="E13" i="8"/>
  <c r="D14"/>
  <c r="D14" i="20" l="1"/>
  <c r="E14" i="8"/>
  <c r="D15"/>
  <c r="D15" i="20" l="1"/>
  <c r="E15" i="8"/>
  <c r="D16"/>
  <c r="E16" l="1"/>
  <c r="D17"/>
  <c r="D16" i="20"/>
  <c r="E17" i="8" l="1"/>
  <c r="D18"/>
  <c r="D17" i="20"/>
  <c r="D18" l="1"/>
  <c r="E18" i="8"/>
  <c r="D19"/>
  <c r="D19" i="20" l="1"/>
  <c r="E19" i="8"/>
  <c r="D20"/>
  <c r="D20" i="20" l="1"/>
  <c r="E20" i="8"/>
  <c r="D21"/>
  <c r="D21" i="20" l="1"/>
  <c r="E21" i="8"/>
  <c r="D22"/>
  <c r="E22" l="1"/>
  <c r="D23"/>
  <c r="D22" i="20"/>
  <c r="D23" l="1"/>
  <c r="E23" i="8"/>
  <c r="D24"/>
  <c r="E24" l="1"/>
  <c r="D25"/>
  <c r="D24" i="20"/>
  <c r="D25" l="1"/>
  <c r="E25" i="8"/>
  <c r="D26"/>
  <c r="D26" i="20" l="1"/>
  <c r="E26" i="8"/>
  <c r="D27"/>
  <c r="D27" i="20" l="1"/>
  <c r="E27" i="8"/>
  <c r="D28"/>
  <c r="D28" i="20" l="1"/>
  <c r="E28" i="8"/>
  <c r="D29"/>
  <c r="E29" l="1"/>
  <c r="D30"/>
  <c r="D29" i="20"/>
  <c r="E30" i="8" l="1"/>
  <c r="D31"/>
  <c r="D30" i="20"/>
  <c r="D31" l="1"/>
  <c r="E31" i="8"/>
  <c r="D32"/>
  <c r="D32" i="20" l="1"/>
  <c r="E32" i="8"/>
  <c r="D33"/>
  <c r="D33" i="20" l="1"/>
  <c r="E33" i="8"/>
  <c r="D34"/>
  <c r="D34" i="20" l="1"/>
  <c r="E34" i="8"/>
  <c r="D35"/>
  <c r="D35" i="20" l="1"/>
  <c r="E35" i="8"/>
  <c r="D36"/>
  <c r="D36" i="20" l="1"/>
  <c r="E36" i="8"/>
  <c r="D37"/>
  <c r="E37" l="1"/>
  <c r="D38"/>
  <c r="D37" i="20"/>
  <c r="E38" i="8" l="1"/>
  <c r="D39"/>
  <c r="D38" i="20"/>
  <c r="E39" i="8" l="1"/>
  <c r="D40"/>
  <c r="D39" i="20"/>
  <c r="D41" i="8" l="1"/>
  <c r="E40"/>
  <c r="D40" i="20"/>
  <c r="D42" i="8" l="1"/>
  <c r="E41"/>
  <c r="D41" i="20"/>
  <c r="D43" i="8" l="1"/>
  <c r="E42"/>
  <c r="D42" i="20"/>
  <c r="D44" i="8" l="1"/>
  <c r="E43"/>
  <c r="D43" i="20"/>
  <c r="D44" l="1"/>
  <c r="D45" i="8"/>
  <c r="E44"/>
  <c r="D45" i="20" l="1"/>
  <c r="D46" i="8"/>
  <c r="E45"/>
  <c r="D47" l="1"/>
  <c r="E46"/>
  <c r="D46" i="20"/>
  <c r="D48" i="8" l="1"/>
  <c r="E47"/>
  <c r="D47" i="20"/>
  <c r="D49" i="8" l="1"/>
  <c r="E48"/>
  <c r="D48" i="20"/>
  <c r="E49" i="8" l="1"/>
  <c r="D50"/>
  <c r="D49" i="20"/>
  <c r="E50" i="8" l="1"/>
  <c r="D51"/>
  <c r="D50" i="20"/>
  <c r="D51" l="1"/>
  <c r="E51" i="8"/>
  <c r="D52"/>
  <c r="D52" i="20" l="1"/>
  <c r="E52" i="8"/>
  <c r="D53"/>
  <c r="D53" i="20" l="1"/>
  <c r="E53" i="8"/>
  <c r="D54"/>
  <c r="E54" l="1"/>
  <c r="D55"/>
  <c r="D54" i="20"/>
  <c r="E55" i="8" l="1"/>
  <c r="D56"/>
  <c r="D55" i="20"/>
  <c r="D56" l="1"/>
  <c r="E56" i="8"/>
  <c r="D57"/>
  <c r="D57" i="20" l="1"/>
  <c r="E57" i="8"/>
  <c r="D58"/>
  <c r="D58" i="20" l="1"/>
  <c r="E58" i="8"/>
  <c r="D59"/>
  <c r="D59" i="20" l="1"/>
  <c r="E59" i="8"/>
  <c r="D60"/>
  <c r="E60" l="1"/>
  <c r="D61"/>
  <c r="D60" i="20"/>
  <c r="D61" l="1"/>
  <c r="E61" i="8"/>
  <c r="D62"/>
  <c r="E62" l="1"/>
  <c r="D63"/>
  <c r="D62" i="20"/>
  <c r="D63" l="1"/>
  <c r="E63" i="8"/>
  <c r="D64"/>
  <c r="D64" i="20" l="1"/>
  <c r="E64" i="8"/>
  <c r="D65"/>
  <c r="D65" i="20" l="1"/>
  <c r="E65" i="8"/>
  <c r="D66"/>
  <c r="D66" i="20" l="1"/>
  <c r="E66" i="8"/>
  <c r="D67"/>
  <c r="E67" l="1"/>
  <c r="D68"/>
  <c r="D67" i="20"/>
  <c r="D68" l="1"/>
  <c r="E68" i="8"/>
  <c r="D69"/>
  <c r="D69" i="20" l="1"/>
  <c r="E69" i="8"/>
  <c r="D70"/>
  <c r="E70" l="1"/>
  <c r="D71"/>
  <c r="D70" i="20"/>
  <c r="E71" i="8" l="1"/>
  <c r="D72"/>
  <c r="D71" i="20"/>
  <c r="D72" l="1"/>
  <c r="E72" i="8"/>
  <c r="D73"/>
  <c r="D73" i="20" l="1"/>
  <c r="E73" i="8"/>
  <c r="D74"/>
  <c r="D74" i="20" l="1"/>
  <c r="E74" i="8"/>
  <c r="D75"/>
  <c r="E75" l="1"/>
  <c r="D76"/>
  <c r="D75" i="20"/>
  <c r="D76" l="1"/>
  <c r="E76" i="8"/>
  <c r="D77"/>
  <c r="D77" i="20" l="1"/>
  <c r="E77" i="8"/>
  <c r="D78"/>
  <c r="E78" l="1"/>
  <c r="D79"/>
  <c r="D78" i="20"/>
  <c r="E79" i="8" l="1"/>
  <c r="D80"/>
  <c r="D79" i="20"/>
  <c r="E80" i="8" l="1"/>
  <c r="D81"/>
  <c r="D80" i="20"/>
  <c r="E81" i="8" l="1"/>
  <c r="D82"/>
  <c r="D81" i="20"/>
  <c r="E82" i="8" l="1"/>
  <c r="D83"/>
  <c r="D82" i="20"/>
  <c r="D83" l="1"/>
  <c r="E83" i="8"/>
  <c r="D84"/>
  <c r="D84" i="20" l="1"/>
  <c r="E84" i="8"/>
  <c r="D85"/>
  <c r="D85" i="20" l="1"/>
  <c r="E85" i="8"/>
  <c r="D86"/>
  <c r="E86" l="1"/>
  <c r="D87"/>
  <c r="D86" i="20"/>
  <c r="E87" i="8" l="1"/>
  <c r="D88"/>
  <c r="D87" i="20"/>
  <c r="D88" l="1"/>
  <c r="E88" i="8"/>
  <c r="D89"/>
  <c r="D89" i="20" l="1"/>
  <c r="D90" i="8"/>
  <c r="E89"/>
  <c r="D91" l="1"/>
  <c r="E90"/>
  <c r="D90" i="20"/>
  <c r="D92" i="8" l="1"/>
  <c r="E91"/>
  <c r="D91" i="20"/>
  <c r="D93" i="8" l="1"/>
  <c r="E92"/>
  <c r="D92" i="20"/>
  <c r="D94" i="8" l="1"/>
  <c r="E93"/>
  <c r="D93" i="20"/>
  <c r="D95" i="8" l="1"/>
  <c r="E94"/>
  <c r="D94" i="20"/>
  <c r="D95" l="1"/>
  <c r="D96" i="8"/>
  <c r="E95"/>
  <c r="D96" i="20" l="1"/>
  <c r="D97" i="8"/>
  <c r="E96"/>
  <c r="D98" l="1"/>
  <c r="E97"/>
  <c r="D97" i="20"/>
  <c r="D99" i="8" l="1"/>
  <c r="E98"/>
  <c r="D98" i="20"/>
  <c r="D99" l="1"/>
  <c r="D100" i="8"/>
  <c r="E99"/>
  <c r="D100" i="20" l="1"/>
  <c r="D101" i="8"/>
  <c r="E100"/>
  <c r="D102" l="1"/>
  <c r="E101"/>
  <c r="D101" i="20"/>
  <c r="D103" i="8" l="1"/>
  <c r="E102"/>
  <c r="D102" i="20"/>
  <c r="D103" l="1"/>
  <c r="D104" i="8"/>
  <c r="E103"/>
  <c r="D105" l="1"/>
  <c r="E104"/>
  <c r="D104" i="20"/>
  <c r="D105" l="1"/>
  <c r="D106" i="8"/>
  <c r="E105"/>
  <c r="D106" i="20" l="1"/>
  <c r="D107" i="8"/>
  <c r="E106"/>
  <c r="D108" l="1"/>
  <c r="E107"/>
  <c r="D107" i="20"/>
  <c r="D109" i="8" l="1"/>
  <c r="E108"/>
  <c r="D108" i="20"/>
  <c r="D109" l="1"/>
  <c r="D110" i="8"/>
  <c r="E109"/>
  <c r="D110" i="20" l="1"/>
  <c r="D111" i="8"/>
  <c r="E110"/>
  <c r="D112" l="1"/>
  <c r="E111"/>
  <c r="D111" i="20"/>
  <c r="D113" i="8" l="1"/>
  <c r="E112"/>
  <c r="D112" i="20"/>
  <c r="D114" i="8" l="1"/>
  <c r="E113"/>
  <c r="D113" i="20"/>
  <c r="D114" l="1"/>
  <c r="D115" i="8"/>
  <c r="E114"/>
  <c r="D115" i="20" l="1"/>
  <c r="D116" i="8"/>
  <c r="E116" s="1"/>
  <c r="E115"/>
  <c r="D116" i="20" l="1"/>
  <c r="E2" l="1"/>
  <c r="E116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</calcChain>
</file>

<file path=xl/sharedStrings.xml><?xml version="1.0" encoding="utf-8"?>
<sst xmlns="http://schemas.openxmlformats.org/spreadsheetml/2006/main" count="3589" uniqueCount="160">
  <si>
    <t>familia</t>
  </si>
  <si>
    <t>denominación</t>
  </si>
  <si>
    <t>palets</t>
  </si>
  <si>
    <t>kilos</t>
  </si>
  <si>
    <t>ACEITUNA NEGRA</t>
  </si>
  <si>
    <t>ACELGA TROCEADA 40 MM</t>
  </si>
  <si>
    <t>ALCACH. HTA. NAV. ENTER.</t>
  </si>
  <si>
    <t>ALCACH. HTA. NAV. MENES.</t>
  </si>
  <si>
    <t>ALCACH. MURC. TROC.</t>
  </si>
  <si>
    <t>ALUBIA BLANCA</t>
  </si>
  <si>
    <t>ALUBIAS CLASE 1</t>
  </si>
  <si>
    <t>ALUBIAS CLASE 2</t>
  </si>
  <si>
    <t>ALUBIAS CLASE 3</t>
  </si>
  <si>
    <t>ALUBIAS DE AVILA</t>
  </si>
  <si>
    <t>ALUBIAS EXTRA</t>
  </si>
  <si>
    <t>ALUBIAS SUPER</t>
  </si>
  <si>
    <t>ARROZ</t>
  </si>
  <si>
    <t>ARROZ 5 DELICIAS</t>
  </si>
  <si>
    <t>ARROZ CLASE 1</t>
  </si>
  <si>
    <t>ARROZ CLASE 2</t>
  </si>
  <si>
    <t>ARROZ CLASE 3</t>
  </si>
  <si>
    <t>ARROZ EXTRA</t>
  </si>
  <si>
    <t>ARROZ SUPER</t>
  </si>
  <si>
    <t>AZUCAR CLASE 1</t>
  </si>
  <si>
    <t>AZUCAR CLASE 2</t>
  </si>
  <si>
    <t>AZUCAR CLASE 3</t>
  </si>
  <si>
    <t>AZUCAR EXTRA</t>
  </si>
  <si>
    <t>AZUCAR SUPER</t>
  </si>
  <si>
    <t>BROCCOLI I.Q.F.  5/7</t>
  </si>
  <si>
    <t>BROCCOLI I.Q.F. 5/7</t>
  </si>
  <si>
    <t>BROCCOLI IQF 30/60 CLASIF</t>
  </si>
  <si>
    <t>CARDO TROC. 80 MM</t>
  </si>
  <si>
    <t>CEBOLLA DADOS 10/10</t>
  </si>
  <si>
    <t>CHAMPIÑON LAMINADO</t>
  </si>
  <si>
    <t>COL BLANCA 1/12</t>
  </si>
  <si>
    <t>COLES BR. 25/35 MM</t>
  </si>
  <si>
    <t>COLIFLOR 10/20</t>
  </si>
  <si>
    <t>COLIFLOR 20/40</t>
  </si>
  <si>
    <t>COLIFLOR 30/50</t>
  </si>
  <si>
    <t>COLIFLOR 40/60</t>
  </si>
  <si>
    <t>COLIFLOR 5/20</t>
  </si>
  <si>
    <t>COLIFLOR 50/60</t>
  </si>
  <si>
    <t>ENSALADILLA COLIFLOR</t>
  </si>
  <si>
    <t>ENSALADILLA COMUN</t>
  </si>
  <si>
    <t>ENSALADILLA CONSER.</t>
  </si>
  <si>
    <t>ENSALADILLA DE PASTA</t>
  </si>
  <si>
    <t>ENSALADILLA JAMON-GAMBA</t>
  </si>
  <si>
    <t>ENSALADILLA MAIZ Y POLLO</t>
  </si>
  <si>
    <t>ENSALADILLA ORIENTAL</t>
  </si>
  <si>
    <t>ESPARRAGO TALLO 40 MM</t>
  </si>
  <si>
    <t>ESPARRAGO TRGUERO</t>
  </si>
  <si>
    <t>ESPARRAGO YEMA 40 MM</t>
  </si>
  <si>
    <t>ESPINACA HOJA MINIPORCION</t>
  </si>
  <si>
    <t>ESPINACA MINIPOR. PICADA</t>
  </si>
  <si>
    <t>GARBANZOS CLASE 2</t>
  </si>
  <si>
    <t>GARBANZOS CLASE 3</t>
  </si>
  <si>
    <t>GARBANZOS CLASE1</t>
  </si>
  <si>
    <t>GARBANZOS EXTRA</t>
  </si>
  <si>
    <t>GARBANZOS SUPER</t>
  </si>
  <si>
    <t>GUISANTE</t>
  </si>
  <si>
    <t>GUISANTE COMUN</t>
  </si>
  <si>
    <t>GUISANTE FINO</t>
  </si>
  <si>
    <t>GUISANTE INDUSTRIAL</t>
  </si>
  <si>
    <t>GUISANTE SUP. 7,6 -8,2</t>
  </si>
  <si>
    <t>GUISANTE SUPERFINO</t>
  </si>
  <si>
    <t>HABAS COSECHADAS &lt;14,5 MM</t>
  </si>
  <si>
    <t>HABAS COSECHADAS 14,5/16,5</t>
  </si>
  <si>
    <t>HABAS TRILL. 14'5/16'5 MM</t>
  </si>
  <si>
    <t>HABAS TRILLADAS &lt;14'5 MM</t>
  </si>
  <si>
    <t>HABAS TRILLADAS 14'5/16'5</t>
  </si>
  <si>
    <t>HABAS TRILLADAS 14'5/16'6</t>
  </si>
  <si>
    <t>HABAS TRILLADAS 16,5/19</t>
  </si>
  <si>
    <t>HARINA CLASE 1</t>
  </si>
  <si>
    <t>HARINA CLASE 2</t>
  </si>
  <si>
    <t>HARINA CLASE 3</t>
  </si>
  <si>
    <t>HARINA EXTRA</t>
  </si>
  <si>
    <t>HARINA SUPER</t>
  </si>
  <si>
    <t>JUD. V. PLANA TR. 30 MM</t>
  </si>
  <si>
    <t>JUD. V. REDON. TR. 10 MM</t>
  </si>
  <si>
    <t>JUD. V. REDON. TR. IRREG.</t>
  </si>
  <si>
    <t>JUD. V. REDOND. TR. 26 MM</t>
  </si>
  <si>
    <t>JUD. V. TR. SOBREESCAL.</t>
  </si>
  <si>
    <t>JUDIA PLANA TROZOS PEQUE1</t>
  </si>
  <si>
    <t>JUDIA V. PLANA Y PATATA</t>
  </si>
  <si>
    <t>LENTEJAS CLASE 1</t>
  </si>
  <si>
    <t>LENTEJAS CLASE 2</t>
  </si>
  <si>
    <t>LENTEJAS CLASE 3</t>
  </si>
  <si>
    <t>LENTEJAS SUPER</t>
  </si>
  <si>
    <t>LENTEJASEXTRA</t>
  </si>
  <si>
    <t>M,ENESTRA G</t>
  </si>
  <si>
    <t>MAIZ CLASE 1</t>
  </si>
  <si>
    <t>MAIZ DULCE G. STANDAR</t>
  </si>
  <si>
    <t>MAIZ DULCE GR. FANCY</t>
  </si>
  <si>
    <t>MAIZ EXTRA</t>
  </si>
  <si>
    <t>MAIZ SUPER</t>
  </si>
  <si>
    <t>MENEST5RA ESPECIAL</t>
  </si>
  <si>
    <t>MENESTRA COMPAS</t>
  </si>
  <si>
    <t xml:space="preserve">MENESTRA COMUN </t>
  </si>
  <si>
    <t>MENESTRA CON ALCACHOFA</t>
  </si>
  <si>
    <t>MENESTRA HTA. NAVARRA</t>
  </si>
  <si>
    <t>MENESTRA SIN ALCACHOFA</t>
  </si>
  <si>
    <t>PATATA DADOS 9/9</t>
  </si>
  <si>
    <t>PIMIENTO D. ENTRE 10/10</t>
  </si>
  <si>
    <t>POCHAS</t>
  </si>
  <si>
    <t>PUERRO CON  PATATA</t>
  </si>
  <si>
    <t xml:space="preserve">SETAS </t>
  </si>
  <si>
    <t>VERDURA SOPA CLASICA</t>
  </si>
  <si>
    <t>ZANAHORIAS BABY</t>
  </si>
  <si>
    <t>ZANAHORIAS DADOS 10/10</t>
  </si>
  <si>
    <t>denominacion</t>
  </si>
  <si>
    <t>suma palets</t>
  </si>
  <si>
    <t>% acumul</t>
  </si>
  <si>
    <t>FAMILIA</t>
  </si>
  <si>
    <t>DENOMINACION</t>
  </si>
  <si>
    <t>Pallets</t>
  </si>
  <si>
    <t>Total general</t>
  </si>
  <si>
    <t>palets acum.</t>
  </si>
  <si>
    <t xml:space="preserve"> </t>
  </si>
  <si>
    <t>calles</t>
  </si>
  <si>
    <t>tamaño</t>
  </si>
  <si>
    <t>A</t>
  </si>
  <si>
    <t>B</t>
  </si>
  <si>
    <t>C</t>
  </si>
  <si>
    <t>D</t>
  </si>
  <si>
    <t>Suma de palets</t>
  </si>
  <si>
    <t>Datos</t>
  </si>
  <si>
    <t>total</t>
  </si>
  <si>
    <t>PORCEN-TAJE</t>
  </si>
  <si>
    <t>Nº referencias</t>
  </si>
  <si>
    <t>maximo palets</t>
  </si>
  <si>
    <t>%</t>
  </si>
  <si>
    <t>Nº palets</t>
  </si>
  <si>
    <t>Nº productos</t>
  </si>
  <si>
    <t>ANALISIS POR FAMILIAS</t>
  </si>
  <si>
    <t>capacidad calle</t>
  </si>
  <si>
    <t>producto</t>
  </si>
  <si>
    <t>capaci-dad calle</t>
  </si>
  <si>
    <t>nº calles</t>
  </si>
  <si>
    <t>calles / acumul</t>
  </si>
  <si>
    <t>↑</t>
  </si>
  <si>
    <t>↓</t>
  </si>
  <si>
    <t>←</t>
  </si>
  <si>
    <t>→</t>
  </si>
  <si>
    <t>**</t>
  </si>
  <si>
    <t>carretilla uñas extensibles</t>
  </si>
  <si>
    <t>1 calle de 14 pasa a</t>
  </si>
  <si>
    <t>ser 7 calles de 2</t>
  </si>
  <si>
    <t>minimo palets</t>
  </si>
  <si>
    <t>palets acumlados</t>
  </si>
  <si>
    <t>Nº calles</t>
  </si>
  <si>
    <t>calles  /acum</t>
  </si>
  <si>
    <t>Notas</t>
  </si>
  <si>
    <t>se dejan libres dos calles de 70 porque la siguiente referencia no entra en ellas.</t>
  </si>
  <si>
    <t xml:space="preserve">cabe la posibilidad de un mix: utilizar esas dos calles de capacidad 70 y el </t>
  </si>
  <si>
    <t>resto calles de capacidad 42…siempre hablando de esa referencia en concreto.</t>
  </si>
  <si>
    <t>categoría</t>
  </si>
  <si>
    <t>familias</t>
  </si>
  <si>
    <t>Mínimo palets</t>
  </si>
  <si>
    <t>estantería</t>
  </si>
  <si>
    <t>calles/acum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</si>
</sst>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4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4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DFF6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0" fontId="1" fillId="3" borderId="0" xfId="0" applyFont="1" applyFill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0" xfId="0" applyFont="1" applyBorder="1"/>
    <xf numFmtId="0" fontId="5" fillId="0" borderId="16" xfId="0" applyFont="1" applyBorder="1"/>
    <xf numFmtId="0" fontId="1" fillId="0" borderId="15" xfId="0" applyFont="1" applyBorder="1"/>
    <xf numFmtId="0" fontId="1" fillId="0" borderId="0" xfId="0" applyFont="1" applyBorder="1"/>
    <xf numFmtId="0" fontId="1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1" fillId="0" borderId="18" xfId="0" applyFont="1" applyBorder="1"/>
    <xf numFmtId="0" fontId="5" fillId="0" borderId="19" xfId="0" applyFont="1" applyBorder="1"/>
    <xf numFmtId="0" fontId="5" fillId="4" borderId="0" xfId="0" applyFont="1" applyFill="1" applyBorder="1"/>
    <xf numFmtId="0" fontId="5" fillId="4" borderId="16" xfId="0" applyFont="1" applyFill="1" applyBorder="1"/>
    <xf numFmtId="0" fontId="5" fillId="3" borderId="0" xfId="0" applyFont="1" applyFill="1" applyBorder="1"/>
    <xf numFmtId="0" fontId="5" fillId="3" borderId="16" xfId="0" applyFont="1" applyFill="1" applyBorder="1"/>
    <xf numFmtId="0" fontId="5" fillId="5" borderId="0" xfId="0" applyFont="1" applyFill="1" applyBorder="1"/>
    <xf numFmtId="0" fontId="1" fillId="7" borderId="0" xfId="0" applyFont="1" applyFill="1" applyAlignment="1">
      <alignment horizontal="right"/>
    </xf>
    <xf numFmtId="0" fontId="2" fillId="7" borderId="0" xfId="0" applyFont="1" applyFill="1"/>
    <xf numFmtId="0" fontId="2" fillId="9" borderId="0" xfId="0" applyFont="1" applyFill="1" applyAlignment="1">
      <alignment horizontal="center"/>
    </xf>
    <xf numFmtId="0" fontId="2" fillId="9" borderId="0" xfId="0" applyFont="1" applyFill="1"/>
    <xf numFmtId="0" fontId="2" fillId="9" borderId="0" xfId="0" applyFont="1" applyFill="1" applyBorder="1" applyAlignment="1">
      <alignment horizontal="center"/>
    </xf>
    <xf numFmtId="4" fontId="2" fillId="9" borderId="0" xfId="0" applyNumberFormat="1" applyFont="1" applyFill="1"/>
    <xf numFmtId="0" fontId="1" fillId="7" borderId="0" xfId="0" applyFont="1" applyFill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3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Alignment="1">
      <alignment horizontal="center"/>
    </xf>
    <xf numFmtId="3" fontId="7" fillId="0" borderId="0" xfId="0" applyNumberFormat="1" applyFont="1"/>
    <xf numFmtId="0" fontId="7" fillId="0" borderId="0" xfId="0" applyFont="1" applyAlignment="1"/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3" fontId="7" fillId="0" borderId="0" xfId="0" applyNumberFormat="1" applyFont="1" applyAlignment="1"/>
    <xf numFmtId="0" fontId="6" fillId="2" borderId="1" xfId="0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0" xfId="0" applyNumberFormat="1" applyFont="1" applyAlignment="1">
      <alignment wrapText="1"/>
    </xf>
    <xf numFmtId="4" fontId="7" fillId="0" borderId="0" xfId="0" applyNumberFormat="1" applyFont="1"/>
    <xf numFmtId="2" fontId="7" fillId="0" borderId="0" xfId="0" applyNumberFormat="1" applyFont="1"/>
    <xf numFmtId="3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2" xfId="0" applyFont="1" applyBorder="1"/>
    <xf numFmtId="0" fontId="7" fillId="0" borderId="2" xfId="0" pivotButton="1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 applyAlignment="1">
      <alignment wrapText="1"/>
    </xf>
    <xf numFmtId="0" fontId="7" fillId="0" borderId="2" xfId="0" applyNumberFormat="1" applyFont="1" applyBorder="1"/>
    <xf numFmtId="0" fontId="7" fillId="0" borderId="5" xfId="0" applyNumberFormat="1" applyFont="1" applyBorder="1"/>
    <xf numFmtId="0" fontId="7" fillId="0" borderId="6" xfId="0" applyNumberFormat="1" applyFont="1" applyBorder="1"/>
    <xf numFmtId="0" fontId="7" fillId="0" borderId="7" xfId="0" applyFont="1" applyBorder="1"/>
    <xf numFmtId="0" fontId="7" fillId="0" borderId="7" xfId="0" applyNumberFormat="1" applyFont="1" applyBorder="1"/>
    <xf numFmtId="0" fontId="7" fillId="0" borderId="0" xfId="0" applyNumberFormat="1" applyFont="1"/>
    <xf numFmtId="0" fontId="7" fillId="0" borderId="8" xfId="0" applyNumberFormat="1" applyFont="1" applyBorder="1"/>
    <xf numFmtId="0" fontId="7" fillId="0" borderId="9" xfId="0" applyFont="1" applyBorder="1"/>
    <xf numFmtId="0" fontId="7" fillId="0" borderId="9" xfId="0" applyNumberFormat="1" applyFont="1" applyBorder="1"/>
    <xf numFmtId="0" fontId="7" fillId="0" borderId="10" xfId="0" applyNumberFormat="1" applyFont="1" applyBorder="1"/>
    <xf numFmtId="0" fontId="7" fillId="0" borderId="11" xfId="0" applyNumberFormat="1" applyFont="1" applyBorder="1"/>
    <xf numFmtId="3" fontId="6" fillId="2" borderId="1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3" fontId="7" fillId="0" borderId="2" xfId="0" applyNumberFormat="1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3" fontId="7" fillId="0" borderId="7" xfId="0" applyNumberFormat="1" applyFont="1" applyBorder="1"/>
    <xf numFmtId="3" fontId="7" fillId="0" borderId="8" xfId="0" applyNumberFormat="1" applyFont="1" applyBorder="1"/>
    <xf numFmtId="3" fontId="7" fillId="0" borderId="9" xfId="0" applyNumberFormat="1" applyFont="1" applyBorder="1"/>
    <xf numFmtId="3" fontId="7" fillId="0" borderId="10" xfId="0" applyNumberFormat="1" applyFont="1" applyBorder="1"/>
    <xf numFmtId="3" fontId="7" fillId="0" borderId="11" xfId="0" applyNumberFormat="1" applyFont="1" applyBorder="1"/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wrapText="1"/>
    </xf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8" borderId="0" xfId="0" applyFont="1" applyFill="1" applyAlignment="1">
      <alignment horizontal="right"/>
    </xf>
    <xf numFmtId="0" fontId="6" fillId="0" borderId="15" xfId="0" applyFont="1" applyBorder="1"/>
    <xf numFmtId="0" fontId="6" fillId="0" borderId="0" xfId="0" applyFont="1" applyBorder="1"/>
    <xf numFmtId="0" fontId="6" fillId="0" borderId="16" xfId="0" applyFont="1" applyBorder="1"/>
    <xf numFmtId="0" fontId="7" fillId="8" borderId="0" xfId="0" applyFont="1" applyFill="1"/>
    <xf numFmtId="0" fontId="6" fillId="4" borderId="0" xfId="0" applyFont="1" applyFill="1" applyBorder="1"/>
    <xf numFmtId="0" fontId="6" fillId="5" borderId="0" xfId="0" applyFont="1" applyFill="1" applyBorder="1"/>
    <xf numFmtId="0" fontId="6" fillId="4" borderId="16" xfId="0" applyFont="1" applyFill="1" applyBorder="1"/>
    <xf numFmtId="0" fontId="6" fillId="3" borderId="0" xfId="0" applyFont="1" applyFill="1" applyBorder="1"/>
    <xf numFmtId="0" fontId="6" fillId="6" borderId="0" xfId="0" applyFont="1" applyFill="1" applyBorder="1"/>
    <xf numFmtId="0" fontId="6" fillId="3" borderId="16" xfId="0" applyFont="1" applyFill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0" xfId="0" applyFont="1"/>
    <xf numFmtId="0" fontId="7" fillId="0" borderId="0" xfId="0" applyFont="1" applyFill="1"/>
    <xf numFmtId="0" fontId="8" fillId="3" borderId="0" xfId="0" applyFont="1" applyFill="1"/>
    <xf numFmtId="0" fontId="6" fillId="10" borderId="1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left"/>
    </xf>
  </cellXfs>
  <cellStyles count="1">
    <cellStyle name="Normal" xfId="0" builtinId="0"/>
  </cellStyles>
  <dxfs count="10">
    <dxf>
      <font>
        <sz val="11"/>
      </font>
    </dxf>
    <dxf>
      <font>
        <name val="Calibri"/>
        <scheme val="minor"/>
      </font>
    </dxf>
    <dxf>
      <alignment wrapText="1" readingOrder="0"/>
    </dxf>
    <dxf>
      <font>
        <sz val="20"/>
      </font>
    </dxf>
    <dxf>
      <numFmt numFmtId="3" formatCode="#,##0"/>
    </dxf>
    <dxf>
      <alignment horizontal="right" readingOrder="0"/>
    </dxf>
    <dxf>
      <font>
        <sz val="11"/>
      </font>
    </dxf>
    <dxf>
      <font>
        <name val="Calibri"/>
        <scheme val="minor"/>
      </font>
    </dxf>
    <dxf>
      <alignment wrapText="1" readingOrder="0"/>
    </dxf>
    <dxf>
      <font>
        <sz val="14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" refreshedDate="38856.340012037035" createdVersion="1" refreshedVersion="2" recordCount="115" upgradeOnRefresh="1">
  <cacheSource type="worksheet">
    <worksheetSource ref="A1:F116" sheet="ABC"/>
  </cacheSource>
  <cacheFields count="6">
    <cacheField name="familia" numFmtId="0">
      <sharedItems containsSemiMixedTypes="0" containsString="0" containsNumber="1" containsInteger="1" minValue="10" maxValue="88" count="13">
        <n v="55"/>
        <n v="40"/>
        <n v="75"/>
        <n v="70"/>
        <n v="41"/>
        <n v="48"/>
        <n v="49"/>
        <n v="88"/>
        <n v="43"/>
        <n v="25"/>
        <n v="44"/>
        <n v="20"/>
        <n v="10"/>
      </sharedItems>
    </cacheField>
    <cacheField name="denominación" numFmtId="0">
      <sharedItems/>
    </cacheField>
    <cacheField name="palets" numFmtId="0">
      <sharedItems containsSemiMixedTypes="0" containsString="0" containsNumber="1" containsInteger="1" minValue="1" maxValue="337"/>
    </cacheField>
    <cacheField name="suma palets" numFmtId="0">
      <sharedItems containsSemiMixedTypes="0" containsString="0" containsNumber="1" containsInteger="1" minValue="337" maxValue="4502"/>
    </cacheField>
    <cacheField name="% acumul" numFmtId="0">
      <sharedItems containsSemiMixedTypes="0" containsString="0" containsNumber="1" minValue="7.4855619724566864" maxValue="100"/>
    </cacheField>
    <cacheField name="categ" numFmtId="0">
      <sharedItems count="4">
        <s v="A"/>
        <s v="B"/>
        <s v="C"/>
        <s v="D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ikel" refreshedDate="40509.333064930557" createdVersion="1" refreshedVersion="3" recordCount="115" upgradeOnRefresh="1">
  <cacheSource type="worksheet">
    <worksheetSource ref="A1:C116" sheet="borrador"/>
  </cacheSource>
  <cacheFields count="4">
    <cacheField name="familia" numFmtId="0">
      <sharedItems containsSemiMixedTypes="0" containsString="0" containsNumber="1" containsInteger="1" minValue="10" maxValue="88" count="13">
        <n v="49"/>
        <n v="40"/>
        <n v="70"/>
        <n v="25"/>
        <n v="10"/>
        <n v="43"/>
        <n v="48"/>
        <n v="55"/>
        <n v="75"/>
        <n v="41"/>
        <n v="20"/>
        <n v="88"/>
        <n v="44"/>
      </sharedItems>
    </cacheField>
    <cacheField name="denominación" numFmtId="0">
      <sharedItems count="105">
        <s v="ACEITUNA NEGRA"/>
        <s v="ACELGA TROCEADA 40 MM"/>
        <s v="ALCACH. HTA. NAV. ENTER."/>
        <s v="ALCACH. HTA. NAV. MENES."/>
        <s v="ALCACH. MURC. TROC."/>
        <s v="ALUBIA BLANCA"/>
        <s v="ALUBIAS CLASE 1"/>
        <s v="ALUBIAS CLASE 2"/>
        <s v="ALUBIAS CLASE 3"/>
        <s v="ALUBIAS DE AVILA"/>
        <s v="ALUBIAS EXTRA"/>
        <s v="ALUBIAS SUPER"/>
        <s v="ARROZ"/>
        <s v="ARROZ 5 DELICIAS"/>
        <s v="ARROZ CLASE 1"/>
        <s v="ARROZ CLASE 2"/>
        <s v="ARROZ CLASE 3"/>
        <s v="ARROZ EXTRA"/>
        <s v="ARROZ SUPER"/>
        <s v="AZUCAR CLASE 1"/>
        <s v="AZUCAR CLASE 2"/>
        <s v="AZUCAR CLASE 3"/>
        <s v="AZUCAR EXTRA"/>
        <s v="AZUCAR SUPER"/>
        <s v="BROCCOLI I.Q.F.  5/7"/>
        <s v="BROCCOLI I.Q.F. 5/7"/>
        <s v="BROCCOLI IQF 30/60 CLASIF"/>
        <s v="CARDO TROC. 80 MM"/>
        <s v="CEBOLLA DADOS 10/10"/>
        <s v="CHAMPIÑON LAMINADO"/>
        <s v="COL BLANCA 1/12"/>
        <s v="COLES BR. 25/35 MM"/>
        <s v="COLIFLOR 10/20"/>
        <s v="COLIFLOR 20/40"/>
        <s v="COLIFLOR 30/50"/>
        <s v="COLIFLOR 40/60"/>
        <s v="COLIFLOR 5/20"/>
        <s v="COLIFLOR 50/60"/>
        <s v="ENSALADILLA COLIFLOR"/>
        <s v="ENSALADILLA COMUN"/>
        <s v="ENSALADILLA CONSER."/>
        <s v="ENSALADILLA DE PASTA"/>
        <s v="ENSALADILLA JAMON-GAMBA"/>
        <s v="ENSALADILLA MAIZ Y POLLO"/>
        <s v="ENSALADILLA ORIENTAL"/>
        <s v="ESPARRAGO TALLO 40 MM"/>
        <s v="ESPARRAGO TRGUERO"/>
        <s v="ESPARRAGO YEMA 40 MM"/>
        <s v="ESPINACA HOJA MINIPORCION"/>
        <s v="ESPINACA MINIPOR. PICADA"/>
        <s v="GARBANZOS CLASE 2"/>
        <s v="GARBANZOS CLASE 3"/>
        <s v="GARBANZOS CLASE1"/>
        <s v="GARBANZOS EXTRA"/>
        <s v="GARBANZOS SUPER"/>
        <s v="GUISANTE"/>
        <s v="GUISANTE COMUN"/>
        <s v="GUISANTE FINO"/>
        <s v="GUISANTE INDUSTRIAL"/>
        <s v="GUISANTE SUP. 7,6 -8,2"/>
        <s v="GUISANTE SUPERFINO"/>
        <s v="HABAS COSECHADAS &lt;14,5 MM"/>
        <s v="HABAS COSECHADAS 14,5/16,5"/>
        <s v="HABAS TRILL. 14'5/16'5 MM"/>
        <s v="HABAS TRILLADAS &lt;14'5 MM"/>
        <s v="HABAS TRILLADAS 14'5/16'5"/>
        <s v="HABAS TRILLADAS 14'5/16'6"/>
        <s v="HABAS TRILLADAS 16,5/19"/>
        <s v="HARINA CLASE 1"/>
        <s v="HARINA CLASE 2"/>
        <s v="HARINA CLASE 3"/>
        <s v="HARINA EXTRA"/>
        <s v="HARINA SUPER"/>
        <s v="JUD. V. PLANA TR. 30 MM"/>
        <s v="JUD. V. REDON. TR. 10 MM"/>
        <s v="JUD. V. REDON. TR. IRREG."/>
        <s v="JUD. V. REDOND. TR. 26 MM"/>
        <s v="JUD. V. TR. SOBREESCAL."/>
        <s v="JUDIA PLANA TROZOS PEQUE1"/>
        <s v="JUDIA V. PLANA Y PATATA"/>
        <s v="LENTEJAS CLASE 1"/>
        <s v="LENTEJAS CLASE 2"/>
        <s v="LENTEJAS CLASE 3"/>
        <s v="LENTEJAS SUPER"/>
        <s v="LENTEJASEXTRA"/>
        <s v="M,ENESTRA G"/>
        <s v="MAIZ CLASE 1"/>
        <s v="MAIZ DULCE G. STANDAR"/>
        <s v="MAIZ DULCE GR. FANCY"/>
        <s v="MAIZ EXTRA"/>
        <s v="MAIZ SUPER"/>
        <s v="MENEST5RA ESPECIAL"/>
        <s v="MENESTRA COMPAS"/>
        <s v="MENESTRA COMUN "/>
        <s v="MENESTRA CON ALCACHOFA"/>
        <s v="MENESTRA HTA. NAVARRA"/>
        <s v="MENESTRA SIN ALCACHOFA"/>
        <s v="PATATA DADOS 9/9"/>
        <s v="PIMIENTO D. ENTRE 10/10"/>
        <s v="POCHAS"/>
        <s v="PUERRO CON  PATATA"/>
        <s v="SETAS "/>
        <s v="VERDURA SOPA CLASICA"/>
        <s v="ZANAHORIAS BABY"/>
        <s v="ZANAHORIAS DADOS 10/10"/>
      </sharedItems>
    </cacheField>
    <cacheField name="palets" numFmtId="0">
      <sharedItems containsSemiMixedTypes="0" containsString="0" containsNumber="1" containsInteger="1" minValue="1" maxValue="337"/>
    </cacheField>
    <cacheField name="kilos" numFmtId="0">
      <sharedItems containsSemiMixedTypes="0" containsString="0" containsNumber="1" containsInteger="1" minValue="35" maxValue="19941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s v="GARBANZOS EXTRA"/>
    <n v="337"/>
    <n v="337"/>
    <n v="7.4855619724566864"/>
    <x v="0"/>
  </r>
  <r>
    <x v="0"/>
    <s v="GARBANZOS SUPER"/>
    <n v="273"/>
    <n v="610"/>
    <n v="13.5495335406486"/>
    <x v="0"/>
  </r>
  <r>
    <x v="0"/>
    <s v="GARBANZOS CLASE1"/>
    <n v="258"/>
    <n v="868"/>
    <n v="19.280319857840961"/>
    <x v="0"/>
  </r>
  <r>
    <x v="0"/>
    <s v="GARBANZOS CLASE 2"/>
    <n v="227"/>
    <n v="1095"/>
    <n v="24.322523322967569"/>
    <x v="0"/>
  </r>
  <r>
    <x v="0"/>
    <s v="GARBANZOS CLASE 3"/>
    <n v="152"/>
    <n v="1247"/>
    <n v="27.698800533096403"/>
    <x v="1"/>
  </r>
  <r>
    <x v="1"/>
    <s v="ALCACH. HTA. NAV. MENES."/>
    <n v="131"/>
    <n v="1378"/>
    <n v="30.608618391825853"/>
    <x v="1"/>
  </r>
  <r>
    <x v="2"/>
    <s v="GUISANTE INDUSTRIAL"/>
    <n v="124"/>
    <n v="1502"/>
    <n v="33.362949800088849"/>
    <x v="1"/>
  </r>
  <r>
    <x v="2"/>
    <s v="GUISANTE SUPERFINO"/>
    <n v="124"/>
    <n v="1626"/>
    <n v="36.117281208351841"/>
    <x v="1"/>
  </r>
  <r>
    <x v="3"/>
    <s v="ALUBIAS EXTRA"/>
    <n v="116"/>
    <n v="1742"/>
    <n v="38.693913816081746"/>
    <x v="1"/>
  </r>
  <r>
    <x v="2"/>
    <s v="GUISANTE INDUSTRIAL"/>
    <n v="116"/>
    <n v="1858"/>
    <n v="41.270546423811638"/>
    <x v="1"/>
  </r>
  <r>
    <x v="2"/>
    <s v="GUISANTE FINO"/>
    <n v="111"/>
    <n v="1969"/>
    <n v="43.736117281208351"/>
    <x v="1"/>
  </r>
  <r>
    <x v="4"/>
    <s v="JUD. V. REDOND. TR. 26 MM"/>
    <n v="102"/>
    <n v="2071"/>
    <n v="46.001776988005332"/>
    <x v="1"/>
  </r>
  <r>
    <x v="3"/>
    <s v="ALUBIAS SUPER"/>
    <n v="90"/>
    <n v="2161"/>
    <n v="48.000888494002666"/>
    <x v="1"/>
  </r>
  <r>
    <x v="3"/>
    <s v="ALUBIAS CLASE 1"/>
    <n v="77"/>
    <n v="2238"/>
    <n v="49.711239449133721"/>
    <x v="1"/>
  </r>
  <r>
    <x v="3"/>
    <s v="ALUBIAS CLASE 2"/>
    <n v="76"/>
    <n v="2314"/>
    <n v="51.399378054198131"/>
    <x v="2"/>
  </r>
  <r>
    <x v="4"/>
    <s v="JUD. V. PLANA TR. 30 MM"/>
    <n v="75"/>
    <n v="2389"/>
    <n v="53.065304309195916"/>
    <x v="2"/>
  </r>
  <r>
    <x v="5"/>
    <s v="ENSALADILLA ORIENTAL"/>
    <n v="72"/>
    <n v="2461"/>
    <n v="54.664593513993779"/>
    <x v="2"/>
  </r>
  <r>
    <x v="3"/>
    <s v="ALUBIAS CLASE 3"/>
    <n v="66"/>
    <n v="2527"/>
    <n v="56.130608618391832"/>
    <x v="2"/>
  </r>
  <r>
    <x v="6"/>
    <s v="ESPARRAGO TRGUERO"/>
    <n v="63"/>
    <n v="2590"/>
    <n v="57.529986672589963"/>
    <x v="2"/>
  </r>
  <r>
    <x v="7"/>
    <s v="LENTEJASEXTRA"/>
    <n v="62"/>
    <n v="2652"/>
    <n v="58.907152376721463"/>
    <x v="2"/>
  </r>
  <r>
    <x v="2"/>
    <s v="GUISANTE"/>
    <n v="59"/>
    <n v="2711"/>
    <n v="60.217681030653047"/>
    <x v="2"/>
  </r>
  <r>
    <x v="5"/>
    <s v="MENEST5RA ESPECIAL"/>
    <n v="57"/>
    <n v="2768"/>
    <n v="61.483784984451347"/>
    <x v="2"/>
  </r>
  <r>
    <x v="7"/>
    <s v="LENTEJAS SUPER"/>
    <n v="56"/>
    <n v="2824"/>
    <n v="62.727676588183037"/>
    <x v="2"/>
  </r>
  <r>
    <x v="4"/>
    <s v="HABAS COSECHADAS &lt;14,5 MM"/>
    <n v="52"/>
    <n v="2876"/>
    <n v="63.882718791648152"/>
    <x v="2"/>
  </r>
  <r>
    <x v="7"/>
    <s v="LENTEJAS CLASE 1"/>
    <n v="52"/>
    <n v="2928"/>
    <n v="65.037760995113274"/>
    <x v="2"/>
  </r>
  <r>
    <x v="2"/>
    <s v="GUISANTE COMUN"/>
    <n v="50"/>
    <n v="2978"/>
    <n v="66.14837849844514"/>
    <x v="2"/>
  </r>
  <r>
    <x v="7"/>
    <s v="LENTEJAS CLASE 2"/>
    <n v="50"/>
    <n v="3028"/>
    <n v="67.258996001776978"/>
    <x v="2"/>
  </r>
  <r>
    <x v="4"/>
    <s v="JUD. V. REDON. TR. 10 MM"/>
    <n v="47"/>
    <n v="3075"/>
    <n v="68.302976454908929"/>
    <x v="2"/>
  </r>
  <r>
    <x v="7"/>
    <s v="LENTEJAS CLASE 3"/>
    <n v="46"/>
    <n v="3121"/>
    <n v="69.324744557974242"/>
    <x v="2"/>
  </r>
  <r>
    <x v="1"/>
    <s v="ALCACH. HTA. NAV. ENTER."/>
    <n v="45"/>
    <n v="3166"/>
    <n v="70.324300310972902"/>
    <x v="2"/>
  </r>
  <r>
    <x v="4"/>
    <s v="JUD. V. REDON. TR. IRREG."/>
    <n v="45"/>
    <n v="3211"/>
    <n v="71.323856063971576"/>
    <x v="2"/>
  </r>
  <r>
    <x v="6"/>
    <s v="PIMIENTO D. ENTRE 10/10"/>
    <n v="45"/>
    <n v="3256"/>
    <n v="72.323411816970236"/>
    <x v="2"/>
  </r>
  <r>
    <x v="8"/>
    <s v="COLIFLOR 20/40"/>
    <n v="44"/>
    <n v="3300"/>
    <n v="73.300755219902271"/>
    <x v="2"/>
  </r>
  <r>
    <x v="3"/>
    <s v="ALUBIAS DE AVILA"/>
    <n v="43"/>
    <n v="3343"/>
    <n v="74.255886272767654"/>
    <x v="2"/>
  </r>
  <r>
    <x v="5"/>
    <s v="MENESTRA SIN ALCACHOFA"/>
    <n v="43"/>
    <n v="3386"/>
    <n v="75.211017325633051"/>
    <x v="3"/>
  </r>
  <r>
    <x v="9"/>
    <s v="ARROZ EXTRA"/>
    <n v="40"/>
    <n v="3426"/>
    <n v="76.099511328298533"/>
    <x v="3"/>
  </r>
  <r>
    <x v="9"/>
    <s v="ARROZ SUPER"/>
    <n v="39"/>
    <n v="3465"/>
    <n v="76.965792980897376"/>
    <x v="3"/>
  </r>
  <r>
    <x v="8"/>
    <s v="COLIFLOR 20/40"/>
    <n v="39"/>
    <n v="3504"/>
    <n v="77.832074633496234"/>
    <x v="3"/>
  </r>
  <r>
    <x v="8"/>
    <s v="COLIFLOR 5/20"/>
    <n v="39"/>
    <n v="3543"/>
    <n v="78.698356286095077"/>
    <x v="3"/>
  </r>
  <r>
    <x v="10"/>
    <s v="MAIZ DULCE GR. FANCY"/>
    <n v="38"/>
    <n v="3581"/>
    <n v="79.542425588627282"/>
    <x v="3"/>
  </r>
  <r>
    <x v="5"/>
    <s v="MENESTRA CON ALCACHOFA"/>
    <n v="38"/>
    <n v="3619"/>
    <n v="80.386494891159487"/>
    <x v="3"/>
  </r>
  <r>
    <x v="8"/>
    <s v="COLES BR. 25/35 MM"/>
    <n v="35"/>
    <n v="3654"/>
    <n v="81.163927143491776"/>
    <x v="3"/>
  </r>
  <r>
    <x v="8"/>
    <s v="COLIFLOR 10/20"/>
    <n v="35"/>
    <n v="3689"/>
    <n v="81.94135939582408"/>
    <x v="3"/>
  </r>
  <r>
    <x v="1"/>
    <s v="ALCACH. MURC. TROC."/>
    <n v="34"/>
    <n v="3723"/>
    <n v="82.696579298089731"/>
    <x v="3"/>
  </r>
  <r>
    <x v="5"/>
    <s v="ENSALADILLA COMUN"/>
    <n v="32"/>
    <n v="3755"/>
    <n v="83.407374500222119"/>
    <x v="3"/>
  </r>
  <r>
    <x v="2"/>
    <s v="GUISANTE COMUN"/>
    <n v="32"/>
    <n v="3787"/>
    <n v="84.118169702354507"/>
    <x v="3"/>
  </r>
  <r>
    <x v="4"/>
    <s v="JUDIA V. PLANA Y PATATA"/>
    <n v="31"/>
    <n v="3818"/>
    <n v="84.806752554420257"/>
    <x v="3"/>
  </r>
  <r>
    <x v="5"/>
    <s v="MENESTRA HTA. NAVARRA"/>
    <n v="31"/>
    <n v="3849"/>
    <n v="85.495335406486006"/>
    <x v="3"/>
  </r>
  <r>
    <x v="9"/>
    <s v="ARROZ CLASE 1"/>
    <n v="26"/>
    <n v="3875"/>
    <n v="86.072856508218564"/>
    <x v="3"/>
  </r>
  <r>
    <x v="2"/>
    <s v="GUISANTE FINO"/>
    <n v="26"/>
    <n v="3901"/>
    <n v="86.650377609951136"/>
    <x v="3"/>
  </r>
  <r>
    <x v="9"/>
    <s v="ARROZ CLASE 2"/>
    <n v="25"/>
    <n v="3926"/>
    <n v="87.205686361617069"/>
    <x v="3"/>
  </r>
  <r>
    <x v="4"/>
    <s v="JUD. V. PLANA TR. 30 MM"/>
    <n v="23"/>
    <n v="3949"/>
    <n v="87.716570413149711"/>
    <x v="3"/>
  </r>
  <r>
    <x v="9"/>
    <s v="ARROZ CLASE 3"/>
    <n v="22"/>
    <n v="3971"/>
    <n v="88.205242114615729"/>
    <x v="3"/>
  </r>
  <r>
    <x v="3"/>
    <s v="POCHAS"/>
    <n v="22"/>
    <n v="3993"/>
    <n v="88.693913816081732"/>
    <x v="3"/>
  </r>
  <r>
    <x v="8"/>
    <s v="COL BLANCA 1/12"/>
    <n v="21"/>
    <n v="4014"/>
    <n v="89.160373167481126"/>
    <x v="3"/>
  </r>
  <r>
    <x v="10"/>
    <s v="MAIZ EXTRA"/>
    <n v="21"/>
    <n v="4035"/>
    <n v="89.626832518880491"/>
    <x v="3"/>
  </r>
  <r>
    <x v="5"/>
    <s v="MENESTRA COMUN "/>
    <n v="21"/>
    <n v="4056"/>
    <n v="90.093291870279884"/>
    <x v="3"/>
  </r>
  <r>
    <x v="5"/>
    <s v="ENSALADILLA MAIZ Y POLLO"/>
    <n v="20"/>
    <n v="4076"/>
    <n v="90.537538871612625"/>
    <x v="3"/>
  </r>
  <r>
    <x v="6"/>
    <s v="ESPARRAGO TALLO 40 MM"/>
    <n v="20"/>
    <n v="4096"/>
    <n v="90.981785872945352"/>
    <x v="3"/>
  </r>
  <r>
    <x v="4"/>
    <s v="JUD. V. TR. SOBREESCAL."/>
    <n v="20"/>
    <n v="4116"/>
    <n v="91.426032874278093"/>
    <x v="3"/>
  </r>
  <r>
    <x v="10"/>
    <s v="MAIZ SUPER"/>
    <n v="20"/>
    <n v="4136"/>
    <n v="91.870279875610834"/>
    <x v="3"/>
  </r>
  <r>
    <x v="5"/>
    <s v="ENSALADILLA DE PASTA"/>
    <n v="19"/>
    <n v="4155"/>
    <n v="92.292314526876936"/>
    <x v="3"/>
  </r>
  <r>
    <x v="8"/>
    <s v="COLIFLOR 30/50"/>
    <n v="16"/>
    <n v="4171"/>
    <n v="92.647712127943137"/>
    <x v="3"/>
  </r>
  <r>
    <x v="10"/>
    <s v="MAIZ CLASE 1"/>
    <n v="16"/>
    <n v="4187"/>
    <n v="93.003109729009324"/>
    <x v="3"/>
  </r>
  <r>
    <x v="5"/>
    <s v="ENSALADILLA COLIFLOR"/>
    <n v="15"/>
    <n v="4202"/>
    <n v="93.336294980008887"/>
    <x v="3"/>
  </r>
  <r>
    <x v="11"/>
    <s v="HARINA EXTRA"/>
    <n v="15"/>
    <n v="4217"/>
    <n v="93.669480231008436"/>
    <x v="3"/>
  </r>
  <r>
    <x v="9"/>
    <s v="ARROZ"/>
    <n v="13"/>
    <n v="4230"/>
    <n v="93.958240781874721"/>
    <x v="3"/>
  </r>
  <r>
    <x v="5"/>
    <s v="ENSALADILLA JAMON-GAMBA"/>
    <n v="13"/>
    <n v="4243"/>
    <n v="94.247001332741007"/>
    <x v="3"/>
  </r>
  <r>
    <x v="9"/>
    <s v="ARROZ 5 DELICIAS"/>
    <n v="12"/>
    <n v="4255"/>
    <n v="94.513549533540655"/>
    <x v="3"/>
  </r>
  <r>
    <x v="3"/>
    <s v="ALUBIA BLANCA"/>
    <n v="11"/>
    <n v="4266"/>
    <n v="94.757885384273649"/>
    <x v="3"/>
  </r>
  <r>
    <x v="4"/>
    <s v="HABAS TRILL. 14'5/16'5 MM"/>
    <n v="11"/>
    <n v="4277"/>
    <n v="95.002221235006672"/>
    <x v="3"/>
  </r>
  <r>
    <x v="4"/>
    <s v="HABAS TRILLADAS &lt;14'5 MM"/>
    <n v="11"/>
    <n v="4288"/>
    <n v="95.246557085739667"/>
    <x v="3"/>
  </r>
  <r>
    <x v="6"/>
    <s v="PUERRO CON  PATATA"/>
    <n v="11"/>
    <n v="4299"/>
    <n v="95.490892936472676"/>
    <x v="3"/>
  </r>
  <r>
    <x v="11"/>
    <s v="HARINA SUPER"/>
    <n v="10"/>
    <n v="4309"/>
    <n v="95.713016437139061"/>
    <x v="3"/>
  </r>
  <r>
    <x v="4"/>
    <s v="JUDIA PLANA TROZOS PEQUE1"/>
    <n v="10"/>
    <n v="4319"/>
    <n v="95.935139937805431"/>
    <x v="3"/>
  </r>
  <r>
    <x v="5"/>
    <s v="M,ENESTRA G"/>
    <n v="10"/>
    <n v="4329"/>
    <n v="96.157263438471787"/>
    <x v="3"/>
  </r>
  <r>
    <x v="6"/>
    <s v="VERDURA SOPA CLASICA"/>
    <n v="10"/>
    <n v="4339"/>
    <n v="96.379386939138158"/>
    <x v="3"/>
  </r>
  <r>
    <x v="6"/>
    <s v="ACELGA TROCEADA 40 MM"/>
    <n v="9"/>
    <n v="4348"/>
    <n v="96.579298089737904"/>
    <x v="3"/>
  </r>
  <r>
    <x v="8"/>
    <s v="COLIFLOR 50/60"/>
    <n v="9"/>
    <n v="4357"/>
    <n v="96.779209240337622"/>
    <x v="3"/>
  </r>
  <r>
    <x v="5"/>
    <s v="ENSALADILLA CONSER."/>
    <n v="9"/>
    <n v="4366"/>
    <n v="96.979120390937354"/>
    <x v="3"/>
  </r>
  <r>
    <x v="4"/>
    <s v="HABAS COSECHADAS 14,5/16,5"/>
    <n v="9"/>
    <n v="4375"/>
    <n v="97.1790315415371"/>
    <x v="3"/>
  </r>
  <r>
    <x v="11"/>
    <s v="HARINA CLASE 1"/>
    <n v="9"/>
    <n v="4384"/>
    <n v="97.378942692136832"/>
    <x v="3"/>
  </r>
  <r>
    <x v="6"/>
    <s v="PATATA DADOS 9/9"/>
    <n v="9"/>
    <n v="4393"/>
    <n v="97.578853842736564"/>
    <x v="3"/>
  </r>
  <r>
    <x v="6"/>
    <s v="SETAS "/>
    <n v="9"/>
    <n v="4402"/>
    <n v="97.778764993336296"/>
    <x v="3"/>
  </r>
  <r>
    <x v="1"/>
    <s v="ESPINACA HOJA MINIPORCION"/>
    <n v="8"/>
    <n v="4410"/>
    <n v="97.956463793869389"/>
    <x v="3"/>
  </r>
  <r>
    <x v="11"/>
    <s v="HARINA CLASE 2"/>
    <n v="8"/>
    <n v="4418"/>
    <n v="98.134162594402483"/>
    <x v="3"/>
  </r>
  <r>
    <x v="11"/>
    <s v="HARINA CLASE 3"/>
    <n v="7"/>
    <n v="4425"/>
    <n v="98.289649044868938"/>
    <x v="3"/>
  </r>
  <r>
    <x v="12"/>
    <s v="AZUCAR EXTRA"/>
    <n v="6"/>
    <n v="4431"/>
    <n v="98.422923145268769"/>
    <x v="3"/>
  </r>
  <r>
    <x v="4"/>
    <s v="HABAS TRILLADAS 16,5/19"/>
    <n v="6"/>
    <n v="4437"/>
    <n v="98.556197245668585"/>
    <x v="3"/>
  </r>
  <r>
    <x v="12"/>
    <s v="AZUCAR SUPER"/>
    <n v="5"/>
    <n v="4442"/>
    <n v="98.667258996001777"/>
    <x v="3"/>
  </r>
  <r>
    <x v="6"/>
    <s v="ESPARRAGO YEMA 40 MM"/>
    <n v="5"/>
    <n v="4447"/>
    <n v="98.778320746334956"/>
    <x v="3"/>
  </r>
  <r>
    <x v="2"/>
    <s v="GUISANTE SUP. 7,6 -8,2"/>
    <n v="5"/>
    <n v="4452"/>
    <n v="98.889382496668148"/>
    <x v="3"/>
  </r>
  <r>
    <x v="2"/>
    <s v="GUISANTE SUPERFINO"/>
    <n v="5"/>
    <n v="4457"/>
    <n v="99.000444247001326"/>
    <x v="3"/>
  </r>
  <r>
    <x v="12"/>
    <s v="AZUCAR CLASE 1"/>
    <n v="4"/>
    <n v="4461"/>
    <n v="99.08929364726788"/>
    <x v="3"/>
  </r>
  <r>
    <x v="12"/>
    <s v="AZUCAR CLASE 2"/>
    <n v="4"/>
    <n v="4465"/>
    <n v="99.178143047534434"/>
    <x v="3"/>
  </r>
  <r>
    <x v="8"/>
    <s v="BROCCOLI I.Q.F.  5/7"/>
    <n v="4"/>
    <n v="4469"/>
    <n v="99.266992447800973"/>
    <x v="3"/>
  </r>
  <r>
    <x v="12"/>
    <s v="AZUCAR CLASE 3"/>
    <n v="3"/>
    <n v="4472"/>
    <n v="99.333629498000889"/>
    <x v="3"/>
  </r>
  <r>
    <x v="6"/>
    <s v="CEBOLLA DADOS 10/10"/>
    <n v="3"/>
    <n v="4475"/>
    <n v="99.400266548200804"/>
    <x v="3"/>
  </r>
  <r>
    <x v="8"/>
    <s v="COLIFLOR 30/50"/>
    <n v="3"/>
    <n v="4478"/>
    <n v="99.466903598400719"/>
    <x v="3"/>
  </r>
  <r>
    <x v="4"/>
    <s v="HABAS TRILLADAS 14'5/16'5"/>
    <n v="3"/>
    <n v="4481"/>
    <n v="99.533540648600621"/>
    <x v="3"/>
  </r>
  <r>
    <x v="6"/>
    <s v="ACEITUNA NEGRA"/>
    <n v="2"/>
    <n v="4483"/>
    <n v="99.577965348733898"/>
    <x v="3"/>
  </r>
  <r>
    <x v="8"/>
    <s v="BROCCOLI IQF 30/60 CLASIF"/>
    <n v="2"/>
    <n v="4485"/>
    <n v="99.622390048867175"/>
    <x v="3"/>
  </r>
  <r>
    <x v="6"/>
    <s v="CARDO TROC. 80 MM"/>
    <n v="2"/>
    <n v="4487"/>
    <n v="99.666814749000437"/>
    <x v="3"/>
  </r>
  <r>
    <x v="6"/>
    <s v="CHAMPIÑON LAMINADO"/>
    <n v="2"/>
    <n v="4489"/>
    <n v="99.711239449133714"/>
    <x v="3"/>
  </r>
  <r>
    <x v="2"/>
    <s v="GUISANTE FINO"/>
    <n v="2"/>
    <n v="4491"/>
    <n v="99.755664149266991"/>
    <x v="3"/>
  </r>
  <r>
    <x v="4"/>
    <s v="JUD. V. PLANA TR. 30 MM"/>
    <n v="2"/>
    <n v="4493"/>
    <n v="99.800088849400268"/>
    <x v="3"/>
  </r>
  <r>
    <x v="8"/>
    <s v="BROCCOLI I.Q.F. 5/7"/>
    <n v="1"/>
    <n v="4494"/>
    <n v="99.822301199466906"/>
    <x v="3"/>
  </r>
  <r>
    <x v="8"/>
    <s v="COLIFLOR 30/50"/>
    <n v="1"/>
    <n v="4495"/>
    <n v="99.844513549533545"/>
    <x v="3"/>
  </r>
  <r>
    <x v="8"/>
    <s v="COLIFLOR 40/60"/>
    <n v="1"/>
    <n v="4496"/>
    <n v="99.866725899600169"/>
    <x v="3"/>
  </r>
  <r>
    <x v="1"/>
    <s v="ESPINACA MINIPOR. PICADA"/>
    <n v="1"/>
    <n v="4497"/>
    <n v="99.888938249666808"/>
    <x v="3"/>
  </r>
  <r>
    <x v="4"/>
    <s v="HABAS TRILLADAS 14'5/16'6"/>
    <n v="1"/>
    <n v="4498"/>
    <n v="99.91115059973346"/>
    <x v="3"/>
  </r>
  <r>
    <x v="10"/>
    <s v="MAIZ DULCE G. STANDAR"/>
    <n v="1"/>
    <n v="4499"/>
    <n v="99.933362949800085"/>
    <x v="3"/>
  </r>
  <r>
    <x v="5"/>
    <s v="MENESTRA COMPAS"/>
    <n v="1"/>
    <n v="4500"/>
    <n v="99.955575299866723"/>
    <x v="3"/>
  </r>
  <r>
    <x v="6"/>
    <s v="ZANAHORIAS BABY"/>
    <n v="1"/>
    <n v="4501"/>
    <n v="99.977787649933362"/>
    <x v="3"/>
  </r>
  <r>
    <x v="6"/>
    <s v="ZANAHORIAS DADOS 10/10"/>
    <n v="1"/>
    <n v="4502"/>
    <n v="100"/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n v="2"/>
    <n v="582"/>
  </r>
  <r>
    <x v="0"/>
    <x v="1"/>
    <n v="9"/>
    <n v="4529"/>
  </r>
  <r>
    <x v="1"/>
    <x v="2"/>
    <n v="45"/>
    <n v="22326"/>
  </r>
  <r>
    <x v="1"/>
    <x v="3"/>
    <n v="131"/>
    <n v="61651"/>
  </r>
  <r>
    <x v="1"/>
    <x v="4"/>
    <n v="34"/>
    <n v="16615"/>
  </r>
  <r>
    <x v="2"/>
    <x v="5"/>
    <n v="11"/>
    <n v="6864"/>
  </r>
  <r>
    <x v="2"/>
    <x v="6"/>
    <n v="77"/>
    <n v="38040"/>
  </r>
  <r>
    <x v="2"/>
    <x v="7"/>
    <n v="76"/>
    <n v="44545"/>
  </r>
  <r>
    <x v="2"/>
    <x v="8"/>
    <n v="66"/>
    <n v="19866"/>
  </r>
  <r>
    <x v="2"/>
    <x v="9"/>
    <n v="43"/>
    <n v="12845"/>
  </r>
  <r>
    <x v="2"/>
    <x v="10"/>
    <n v="116"/>
    <n v="55618"/>
  </r>
  <r>
    <x v="2"/>
    <x v="11"/>
    <n v="90"/>
    <n v="38780"/>
  </r>
  <r>
    <x v="3"/>
    <x v="12"/>
    <n v="13"/>
    <n v="6404"/>
  </r>
  <r>
    <x v="3"/>
    <x v="13"/>
    <n v="12"/>
    <n v="6300"/>
  </r>
  <r>
    <x v="3"/>
    <x v="14"/>
    <n v="26"/>
    <n v="8974"/>
  </r>
  <r>
    <x v="3"/>
    <x v="15"/>
    <n v="25"/>
    <n v="15539"/>
  </r>
  <r>
    <x v="3"/>
    <x v="16"/>
    <n v="22"/>
    <n v="10260"/>
  </r>
  <r>
    <x v="3"/>
    <x v="17"/>
    <n v="40"/>
    <n v="18315"/>
  </r>
  <r>
    <x v="3"/>
    <x v="18"/>
    <n v="39"/>
    <n v="23236"/>
  </r>
  <r>
    <x v="4"/>
    <x v="19"/>
    <n v="4"/>
    <n v="1628"/>
  </r>
  <r>
    <x v="4"/>
    <x v="20"/>
    <n v="4"/>
    <n v="1001"/>
  </r>
  <r>
    <x v="4"/>
    <x v="21"/>
    <n v="3"/>
    <n v="960"/>
  </r>
  <r>
    <x v="4"/>
    <x v="22"/>
    <n v="6"/>
    <n v="3286"/>
  </r>
  <r>
    <x v="4"/>
    <x v="23"/>
    <n v="5"/>
    <n v="1654"/>
  </r>
  <r>
    <x v="5"/>
    <x v="24"/>
    <n v="4"/>
    <n v="997"/>
  </r>
  <r>
    <x v="5"/>
    <x v="25"/>
    <n v="1"/>
    <n v="35"/>
  </r>
  <r>
    <x v="5"/>
    <x v="26"/>
    <n v="2"/>
    <n v="535"/>
  </r>
  <r>
    <x v="0"/>
    <x v="27"/>
    <n v="2"/>
    <n v="833"/>
  </r>
  <r>
    <x v="0"/>
    <x v="28"/>
    <n v="3"/>
    <n v="791"/>
  </r>
  <r>
    <x v="0"/>
    <x v="29"/>
    <n v="2"/>
    <n v="665"/>
  </r>
  <r>
    <x v="5"/>
    <x v="30"/>
    <n v="21"/>
    <n v="7090"/>
  </r>
  <r>
    <x v="5"/>
    <x v="31"/>
    <n v="35"/>
    <n v="19096"/>
  </r>
  <r>
    <x v="5"/>
    <x v="32"/>
    <n v="35"/>
    <n v="15060"/>
  </r>
  <r>
    <x v="5"/>
    <x v="33"/>
    <n v="44"/>
    <n v="17084"/>
  </r>
  <r>
    <x v="5"/>
    <x v="33"/>
    <n v="39"/>
    <n v="15714"/>
  </r>
  <r>
    <x v="5"/>
    <x v="34"/>
    <n v="16"/>
    <n v="6647"/>
  </r>
  <r>
    <x v="5"/>
    <x v="34"/>
    <n v="3"/>
    <n v="1263"/>
  </r>
  <r>
    <x v="5"/>
    <x v="34"/>
    <n v="1"/>
    <n v="456"/>
  </r>
  <r>
    <x v="5"/>
    <x v="35"/>
    <n v="1"/>
    <n v="197"/>
  </r>
  <r>
    <x v="5"/>
    <x v="36"/>
    <n v="39"/>
    <n v="16175"/>
  </r>
  <r>
    <x v="5"/>
    <x v="37"/>
    <n v="9"/>
    <n v="4019"/>
  </r>
  <r>
    <x v="6"/>
    <x v="38"/>
    <n v="15"/>
    <n v="7875"/>
  </r>
  <r>
    <x v="6"/>
    <x v="39"/>
    <n v="32"/>
    <n v="16800"/>
  </r>
  <r>
    <x v="6"/>
    <x v="40"/>
    <n v="9"/>
    <n v="4725"/>
  </r>
  <r>
    <x v="6"/>
    <x v="41"/>
    <n v="19"/>
    <n v="9975"/>
  </r>
  <r>
    <x v="6"/>
    <x v="42"/>
    <n v="13"/>
    <n v="6825"/>
  </r>
  <r>
    <x v="6"/>
    <x v="43"/>
    <n v="20"/>
    <n v="10200"/>
  </r>
  <r>
    <x v="6"/>
    <x v="44"/>
    <n v="72"/>
    <n v="37800"/>
  </r>
  <r>
    <x v="0"/>
    <x v="45"/>
    <n v="20"/>
    <n v="10285"/>
  </r>
  <r>
    <x v="0"/>
    <x v="46"/>
    <n v="63"/>
    <n v="27829"/>
  </r>
  <r>
    <x v="0"/>
    <x v="47"/>
    <n v="5"/>
    <n v="2211"/>
  </r>
  <r>
    <x v="1"/>
    <x v="48"/>
    <n v="8"/>
    <n v="3709"/>
  </r>
  <r>
    <x v="1"/>
    <x v="49"/>
    <n v="1"/>
    <n v="230"/>
  </r>
  <r>
    <x v="7"/>
    <x v="50"/>
    <n v="227"/>
    <n v="81748"/>
  </r>
  <r>
    <x v="7"/>
    <x v="51"/>
    <n v="152"/>
    <n v="79800"/>
  </r>
  <r>
    <x v="7"/>
    <x v="52"/>
    <n v="258"/>
    <n v="163624"/>
  </r>
  <r>
    <x v="7"/>
    <x v="53"/>
    <n v="337"/>
    <n v="199410"/>
  </r>
  <r>
    <x v="7"/>
    <x v="54"/>
    <n v="273"/>
    <n v="177888"/>
  </r>
  <r>
    <x v="8"/>
    <x v="55"/>
    <n v="59"/>
    <n v="37230"/>
  </r>
  <r>
    <x v="8"/>
    <x v="56"/>
    <n v="50"/>
    <n v="33128"/>
  </r>
  <r>
    <x v="8"/>
    <x v="56"/>
    <n v="32"/>
    <n v="31018"/>
  </r>
  <r>
    <x v="8"/>
    <x v="57"/>
    <n v="111"/>
    <n v="71860"/>
  </r>
  <r>
    <x v="8"/>
    <x v="57"/>
    <n v="26"/>
    <n v="15783"/>
  </r>
  <r>
    <x v="8"/>
    <x v="57"/>
    <n v="2"/>
    <n v="1182"/>
  </r>
  <r>
    <x v="8"/>
    <x v="58"/>
    <n v="124"/>
    <n v="53754"/>
  </r>
  <r>
    <x v="8"/>
    <x v="58"/>
    <n v="116"/>
    <n v="77608"/>
  </r>
  <r>
    <x v="8"/>
    <x v="59"/>
    <n v="5"/>
    <n v="2554"/>
  </r>
  <r>
    <x v="8"/>
    <x v="60"/>
    <n v="124"/>
    <n v="39298"/>
  </r>
  <r>
    <x v="8"/>
    <x v="60"/>
    <n v="5"/>
    <n v="3040"/>
  </r>
  <r>
    <x v="9"/>
    <x v="61"/>
    <n v="52"/>
    <n v="35042"/>
  </r>
  <r>
    <x v="9"/>
    <x v="62"/>
    <n v="9"/>
    <n v="6335"/>
  </r>
  <r>
    <x v="9"/>
    <x v="63"/>
    <n v="11"/>
    <n v="7613"/>
  </r>
  <r>
    <x v="9"/>
    <x v="64"/>
    <n v="11"/>
    <n v="6899"/>
  </r>
  <r>
    <x v="9"/>
    <x v="65"/>
    <n v="3"/>
    <n v="1384"/>
  </r>
  <r>
    <x v="9"/>
    <x v="66"/>
    <n v="1"/>
    <n v="590"/>
  </r>
  <r>
    <x v="9"/>
    <x v="67"/>
    <n v="6"/>
    <n v="4159"/>
  </r>
  <r>
    <x v="10"/>
    <x v="68"/>
    <n v="9"/>
    <n v="3840"/>
  </r>
  <r>
    <x v="10"/>
    <x v="69"/>
    <n v="8"/>
    <n v="4054"/>
  </r>
  <r>
    <x v="10"/>
    <x v="70"/>
    <n v="7"/>
    <n v="2479"/>
  </r>
  <r>
    <x v="10"/>
    <x v="71"/>
    <n v="15"/>
    <n v="3433"/>
  </r>
  <r>
    <x v="10"/>
    <x v="72"/>
    <n v="10"/>
    <n v="7547"/>
  </r>
  <r>
    <x v="9"/>
    <x v="73"/>
    <n v="75"/>
    <n v="41727"/>
  </r>
  <r>
    <x v="9"/>
    <x v="73"/>
    <n v="23"/>
    <n v="11685"/>
  </r>
  <r>
    <x v="9"/>
    <x v="73"/>
    <n v="2"/>
    <n v="722"/>
  </r>
  <r>
    <x v="9"/>
    <x v="74"/>
    <n v="47"/>
    <n v="24993"/>
  </r>
  <r>
    <x v="9"/>
    <x v="75"/>
    <n v="45"/>
    <n v="25585"/>
  </r>
  <r>
    <x v="9"/>
    <x v="76"/>
    <n v="102"/>
    <n v="59364"/>
  </r>
  <r>
    <x v="9"/>
    <x v="77"/>
    <n v="20"/>
    <n v="11733"/>
  </r>
  <r>
    <x v="9"/>
    <x v="78"/>
    <n v="10"/>
    <n v="4617"/>
  </r>
  <r>
    <x v="9"/>
    <x v="79"/>
    <n v="31"/>
    <n v="16120"/>
  </r>
  <r>
    <x v="11"/>
    <x v="80"/>
    <n v="52"/>
    <n v="26505"/>
  </r>
  <r>
    <x v="11"/>
    <x v="81"/>
    <n v="50"/>
    <n v="22996"/>
  </r>
  <r>
    <x v="11"/>
    <x v="82"/>
    <n v="46"/>
    <n v="17393"/>
  </r>
  <r>
    <x v="11"/>
    <x v="83"/>
    <n v="56"/>
    <n v="24574"/>
  </r>
  <r>
    <x v="11"/>
    <x v="84"/>
    <n v="62"/>
    <n v="25795"/>
  </r>
  <r>
    <x v="6"/>
    <x v="85"/>
    <n v="10"/>
    <n v="5000"/>
  </r>
  <r>
    <x v="12"/>
    <x v="86"/>
    <n v="16"/>
    <n v="7520"/>
  </r>
  <r>
    <x v="12"/>
    <x v="87"/>
    <n v="1"/>
    <n v="100"/>
  </r>
  <r>
    <x v="12"/>
    <x v="88"/>
    <n v="38"/>
    <n v="24467"/>
  </r>
  <r>
    <x v="12"/>
    <x v="89"/>
    <n v="21"/>
    <n v="10434"/>
  </r>
  <r>
    <x v="12"/>
    <x v="90"/>
    <n v="20"/>
    <n v="6500"/>
  </r>
  <r>
    <x v="6"/>
    <x v="91"/>
    <n v="57"/>
    <n v="28500"/>
  </r>
  <r>
    <x v="6"/>
    <x v="92"/>
    <n v="1"/>
    <n v="243"/>
  </r>
  <r>
    <x v="6"/>
    <x v="93"/>
    <n v="21"/>
    <n v="10500"/>
  </r>
  <r>
    <x v="6"/>
    <x v="94"/>
    <n v="38"/>
    <n v="18950"/>
  </r>
  <r>
    <x v="6"/>
    <x v="95"/>
    <n v="31"/>
    <n v="14720"/>
  </r>
  <r>
    <x v="6"/>
    <x v="96"/>
    <n v="43"/>
    <n v="21500"/>
  </r>
  <r>
    <x v="0"/>
    <x v="97"/>
    <n v="9"/>
    <n v="5312"/>
  </r>
  <r>
    <x v="0"/>
    <x v="98"/>
    <n v="45"/>
    <n v="19290"/>
  </r>
  <r>
    <x v="2"/>
    <x v="99"/>
    <n v="22"/>
    <n v="15789"/>
  </r>
  <r>
    <x v="0"/>
    <x v="100"/>
    <n v="11"/>
    <n v="5610"/>
  </r>
  <r>
    <x v="0"/>
    <x v="101"/>
    <n v="9"/>
    <n v="2790"/>
  </r>
  <r>
    <x v="0"/>
    <x v="102"/>
    <n v="10"/>
    <n v="4555"/>
  </r>
  <r>
    <x v="0"/>
    <x v="103"/>
    <n v="1"/>
    <n v="120"/>
  </r>
  <r>
    <x v="0"/>
    <x v="104"/>
    <n v="1"/>
    <n v="6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" dataOnRows="1" applyNumberFormats="0" applyBorderFormats="0" applyFontFormats="0" applyPatternFormats="0" applyAlignmentFormats="0" applyWidthHeightFormats="1" dataCaption="Datos" updatedVersion="3" showMemberPropertyTips="0" useAutoFormatting="1" itemPrintTitles="1" createdVersion="1" indent="0" compact="0" compactData="0" gridDropZones="1">
  <location ref="A3:O8" firstHeaderRow="1" firstDataRow="2" firstDataCol="1"/>
  <pivotFields count="4">
    <pivotField name="familias" axis="axisCol" compact="0" outline="0" subtotalTop="0" showAll="0" includeNewItemsInFilter="1">
      <items count="14">
        <item x="4"/>
        <item x="10"/>
        <item x="3"/>
        <item x="1"/>
        <item x="9"/>
        <item x="5"/>
        <item x="12"/>
        <item x="6"/>
        <item x="0"/>
        <item x="7"/>
        <item x="2"/>
        <item x="8"/>
        <item x="11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</pivotFields>
  <rowFields count="1">
    <field x="-2"/>
  </rowFields>
  <rowItems count="4">
    <i>
      <x/>
    </i>
    <i i="1">
      <x v="1"/>
    </i>
    <i i="2">
      <x v="2"/>
    </i>
    <i i="3">
      <x v="3"/>
    </i>
  </rowItems>
  <colFields count="1">
    <field x="0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4">
    <dataField name="Nº palets" fld="2" baseField="0" baseItem="0"/>
    <dataField name="Nº productos" fld="1" subtotal="count" baseField="0" baseItem="0"/>
    <dataField name="maximo palets" fld="2" subtotal="max" baseField="0" baseItem="0"/>
    <dataField name="minimo palets" fld="2" subtotal="min" baseField="0" baseItem="0"/>
  </dataFields>
  <formats count="4">
    <format dxfId="9">
      <pivotArea type="all" dataOnly="0" outline="0" fieldPosition="0"/>
    </format>
    <format dxfId="8">
      <pivotArea dataOnly="0" labelOnly="1" grandCol="1" outline="0" fieldPosition="0"/>
    </format>
    <format dxfId="7">
      <pivotArea type="all" dataOnly="0" outline="0" fieldPosition="0"/>
    </format>
    <format dxfId="6">
      <pivotArea type="all" dataOnly="0"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Datos" updatedVersion="3" asteriskTotals="1" showMemberPropertyTips="0" useAutoFormatting="1" itemPrintTitles="1" createdVersion="1" indent="0" compact="0" compactData="0" gridDropZones="1">
  <location ref="A1:F6" firstHeaderRow="1" firstDataRow="2" firstDataCol="1"/>
  <pivotFields count="6">
    <pivotField compact="0" outline="0" subtotalTop="0" showAll="0" includeNewItemsInFilter="1"/>
    <pivotField dataField="1" compact="0" outline="0" subtotalTop="0" showAll="0" includeNewItemsInFilter="1"/>
    <pivotField dataField="1" compact="0" numFmtId="3" outline="0" subtotalTop="0" showAll="0" includeNewItemsInFilter="1"/>
    <pivotField compact="0" numFmtId="3" outline="0" subtotalTop="0" showAll="0" includeNewItemsInFilter="1"/>
    <pivotField compact="0" numFmtId="2" outline="0" subtotalTop="0" showAll="0" includeNewItemsInFilter="1"/>
    <pivotField name="categoría" axis="axisCol" compact="0" outline="0" subtotalTop="0" showAll="0" includeNewItemsInFilter="1">
      <items count="5">
        <item x="0"/>
        <item x="1"/>
        <item x="2"/>
        <item x="3"/>
        <item t="default"/>
      </items>
    </pivotField>
  </pivotFields>
  <rowFields count="1">
    <field x="-2"/>
  </rowFields>
  <rowItems count="4">
    <i>
      <x/>
    </i>
    <i i="1">
      <x v="1"/>
    </i>
    <i i="2">
      <x v="2"/>
    </i>
    <i i="3">
      <x v="3"/>
    </i>
  </rowItems>
  <colFields count="1">
    <field x="5"/>
  </colFields>
  <colItems count="5">
    <i>
      <x/>
    </i>
    <i>
      <x v="1"/>
    </i>
    <i>
      <x v="2"/>
    </i>
    <i>
      <x v="3"/>
    </i>
    <i t="grand">
      <x/>
    </i>
  </colItems>
  <dataFields count="4">
    <dataField name="Suma de palets" fld="2" baseField="0" baseItem="0"/>
    <dataField name="Nº referencias" fld="1" subtotal="count" baseField="0" baseItem="0"/>
    <dataField name="maximo palets" fld="2" subtotal="max" baseField="0" baseItem="0"/>
    <dataField name="Mínimo palets" fld="2" subtotal="min" baseField="0" baseItem="0"/>
  </dataFields>
  <formats count="6">
    <format dxfId="5">
      <pivotArea dataOnly="0" labelOnly="1" outline="0" fieldPosition="0">
        <references count="1">
          <reference field="5" count="0"/>
        </references>
      </pivotArea>
    </format>
    <format dxfId="4">
      <pivotArea outline="0" fieldPosition="0"/>
    </format>
    <format dxfId="3">
      <pivotArea type="all" dataOnly="0" outline="0" fieldPosition="0"/>
    </format>
    <format dxfId="2">
      <pivotArea dataOnly="0" labelOnly="1" grandCol="1" outline="0" fieldPosition="0"/>
    </format>
    <format dxfId="1">
      <pivotArea type="all" dataOnly="0" outline="0" fieldPosition="0"/>
    </format>
    <format dxfId="0">
      <pivotArea type="all" dataOnly="0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pageSetUpPr fitToPage="1"/>
  </sheetPr>
  <dimension ref="A1:D116"/>
  <sheetViews>
    <sheetView zoomScale="110" zoomScaleNormal="110" workbookViewId="0">
      <selection activeCell="B1" sqref="B1"/>
    </sheetView>
  </sheetViews>
  <sheetFormatPr baseColWidth="10" defaultColWidth="11.42578125" defaultRowHeight="15"/>
  <cols>
    <col min="1" max="1" width="11" style="37" customWidth="1"/>
    <col min="2" max="2" width="34.7109375" style="37" customWidth="1"/>
    <col min="3" max="3" width="13.28515625" style="37" customWidth="1"/>
    <col min="4" max="4" width="9" style="37" customWidth="1"/>
    <col min="5" max="16384" width="11.42578125" style="37"/>
  </cols>
  <sheetData>
    <row r="1" spans="1:4">
      <c r="A1" s="109" t="s">
        <v>0</v>
      </c>
      <c r="B1" s="109" t="s">
        <v>1</v>
      </c>
      <c r="C1" s="109" t="s">
        <v>2</v>
      </c>
      <c r="D1" s="109" t="s">
        <v>3</v>
      </c>
    </row>
    <row r="2" spans="1:4">
      <c r="A2" s="38">
        <v>10</v>
      </c>
      <c r="B2" s="39" t="s">
        <v>25</v>
      </c>
      <c r="C2" s="38">
        <v>3</v>
      </c>
      <c r="D2" s="40">
        <v>960</v>
      </c>
    </row>
    <row r="3" spans="1:4">
      <c r="A3" s="44">
        <v>10</v>
      </c>
      <c r="B3" s="37" t="s">
        <v>24</v>
      </c>
      <c r="C3" s="44">
        <v>4</v>
      </c>
      <c r="D3" s="45">
        <v>1001</v>
      </c>
    </row>
    <row r="4" spans="1:4">
      <c r="A4" s="44">
        <v>10</v>
      </c>
      <c r="B4" s="46" t="s">
        <v>23</v>
      </c>
      <c r="C4" s="44">
        <v>4</v>
      </c>
      <c r="D4" s="45">
        <v>1628</v>
      </c>
    </row>
    <row r="5" spans="1:4">
      <c r="A5" s="41">
        <v>10</v>
      </c>
      <c r="B5" s="42" t="s">
        <v>27</v>
      </c>
      <c r="C5" s="41">
        <v>5</v>
      </c>
      <c r="D5" s="43">
        <v>1654</v>
      </c>
    </row>
    <row r="6" spans="1:4">
      <c r="A6" s="44">
        <v>10</v>
      </c>
      <c r="B6" s="47" t="s">
        <v>26</v>
      </c>
      <c r="C6" s="44">
        <v>6</v>
      </c>
      <c r="D6" s="45">
        <v>3286</v>
      </c>
    </row>
    <row r="7" spans="1:4">
      <c r="A7" s="41">
        <v>20</v>
      </c>
      <c r="B7" s="48" t="s">
        <v>74</v>
      </c>
      <c r="C7" s="41">
        <v>7</v>
      </c>
      <c r="D7" s="43">
        <v>2479</v>
      </c>
    </row>
    <row r="8" spans="1:4">
      <c r="A8" s="44">
        <v>20</v>
      </c>
      <c r="B8" s="46" t="s">
        <v>75</v>
      </c>
      <c r="C8" s="44">
        <v>15</v>
      </c>
      <c r="D8" s="45">
        <v>3433</v>
      </c>
    </row>
    <row r="9" spans="1:4">
      <c r="A9" s="41">
        <v>20</v>
      </c>
      <c r="B9" s="42" t="s">
        <v>72</v>
      </c>
      <c r="C9" s="41">
        <v>9</v>
      </c>
      <c r="D9" s="43">
        <v>3840</v>
      </c>
    </row>
    <row r="10" spans="1:4">
      <c r="A10" s="41">
        <v>20</v>
      </c>
      <c r="B10" s="42" t="s">
        <v>73</v>
      </c>
      <c r="C10" s="41">
        <v>8</v>
      </c>
      <c r="D10" s="43">
        <v>4054</v>
      </c>
    </row>
    <row r="11" spans="1:4">
      <c r="A11" s="41">
        <v>20</v>
      </c>
      <c r="B11" s="42" t="s">
        <v>76</v>
      </c>
      <c r="C11" s="41">
        <v>10</v>
      </c>
      <c r="D11" s="43">
        <v>7547</v>
      </c>
    </row>
    <row r="12" spans="1:4">
      <c r="A12" s="44">
        <v>25</v>
      </c>
      <c r="B12" s="46" t="s">
        <v>17</v>
      </c>
      <c r="C12" s="41">
        <v>12</v>
      </c>
      <c r="D12" s="45">
        <v>6300</v>
      </c>
    </row>
    <row r="13" spans="1:4">
      <c r="A13" s="41">
        <v>25</v>
      </c>
      <c r="B13" s="42" t="s">
        <v>16</v>
      </c>
      <c r="C13" s="41">
        <v>13</v>
      </c>
      <c r="D13" s="43">
        <v>6404</v>
      </c>
    </row>
    <row r="14" spans="1:4">
      <c r="A14" s="41">
        <v>25</v>
      </c>
      <c r="B14" s="49" t="s">
        <v>18</v>
      </c>
      <c r="C14" s="41">
        <v>26</v>
      </c>
      <c r="D14" s="43">
        <v>8974</v>
      </c>
    </row>
    <row r="15" spans="1:4">
      <c r="A15" s="41">
        <v>25</v>
      </c>
      <c r="B15" s="42" t="s">
        <v>20</v>
      </c>
      <c r="C15" s="41">
        <v>22</v>
      </c>
      <c r="D15" s="43">
        <v>10260</v>
      </c>
    </row>
    <row r="16" spans="1:4">
      <c r="A16" s="44">
        <v>25</v>
      </c>
      <c r="B16" s="37" t="s">
        <v>19</v>
      </c>
      <c r="C16" s="41">
        <v>25</v>
      </c>
      <c r="D16" s="45">
        <v>15539</v>
      </c>
    </row>
    <row r="17" spans="1:4">
      <c r="A17" s="41">
        <v>25</v>
      </c>
      <c r="B17" s="42" t="s">
        <v>21</v>
      </c>
      <c r="C17" s="41">
        <v>40</v>
      </c>
      <c r="D17" s="43">
        <v>18315</v>
      </c>
    </row>
    <row r="18" spans="1:4">
      <c r="A18" s="44">
        <v>25</v>
      </c>
      <c r="B18" s="37" t="s">
        <v>22</v>
      </c>
      <c r="C18" s="44">
        <v>39</v>
      </c>
      <c r="D18" s="45">
        <v>23236</v>
      </c>
    </row>
    <row r="19" spans="1:4">
      <c r="A19" s="41">
        <v>40</v>
      </c>
      <c r="B19" s="42" t="s">
        <v>53</v>
      </c>
      <c r="C19" s="41">
        <v>1</v>
      </c>
      <c r="D19" s="43">
        <v>230</v>
      </c>
    </row>
    <row r="20" spans="1:4">
      <c r="A20" s="44">
        <v>40</v>
      </c>
      <c r="B20" s="37" t="s">
        <v>52</v>
      </c>
      <c r="C20" s="41">
        <v>8</v>
      </c>
      <c r="D20" s="45">
        <v>3709</v>
      </c>
    </row>
    <row r="21" spans="1:4">
      <c r="A21" s="41">
        <v>40</v>
      </c>
      <c r="B21" s="42" t="s">
        <v>8</v>
      </c>
      <c r="C21" s="41">
        <v>34</v>
      </c>
      <c r="D21" s="43">
        <v>16615</v>
      </c>
    </row>
    <row r="22" spans="1:4">
      <c r="A22" s="44">
        <v>40</v>
      </c>
      <c r="B22" s="37" t="s">
        <v>6</v>
      </c>
      <c r="C22" s="41">
        <v>45</v>
      </c>
      <c r="D22" s="45">
        <v>22326</v>
      </c>
    </row>
    <row r="23" spans="1:4">
      <c r="A23" s="41">
        <v>40</v>
      </c>
      <c r="B23" s="42" t="s">
        <v>7</v>
      </c>
      <c r="C23" s="41">
        <v>131</v>
      </c>
      <c r="D23" s="43">
        <v>61651</v>
      </c>
    </row>
    <row r="24" spans="1:4">
      <c r="A24" s="44">
        <v>41</v>
      </c>
      <c r="B24" s="37" t="s">
        <v>70</v>
      </c>
      <c r="C24" s="44">
        <v>1</v>
      </c>
      <c r="D24" s="45">
        <v>590</v>
      </c>
    </row>
    <row r="25" spans="1:4">
      <c r="A25" s="41">
        <v>41</v>
      </c>
      <c r="B25" s="42" t="s">
        <v>77</v>
      </c>
      <c r="C25" s="41">
        <v>2</v>
      </c>
      <c r="D25" s="43">
        <v>722</v>
      </c>
    </row>
    <row r="26" spans="1:4">
      <c r="A26" s="41">
        <v>41</v>
      </c>
      <c r="B26" s="42" t="s">
        <v>69</v>
      </c>
      <c r="C26" s="41">
        <v>3</v>
      </c>
      <c r="D26" s="43">
        <v>1384</v>
      </c>
    </row>
    <row r="27" spans="1:4">
      <c r="A27" s="44">
        <v>41</v>
      </c>
      <c r="B27" s="37" t="s">
        <v>71</v>
      </c>
      <c r="C27" s="44">
        <v>6</v>
      </c>
      <c r="D27" s="45">
        <v>4159</v>
      </c>
    </row>
    <row r="28" spans="1:4">
      <c r="A28" s="44">
        <v>41</v>
      </c>
      <c r="B28" s="37" t="s">
        <v>82</v>
      </c>
      <c r="C28" s="41">
        <v>10</v>
      </c>
      <c r="D28" s="45">
        <v>4617</v>
      </c>
    </row>
    <row r="29" spans="1:4">
      <c r="A29" s="44">
        <v>41</v>
      </c>
      <c r="B29" s="37" t="s">
        <v>66</v>
      </c>
      <c r="C29" s="41">
        <v>9</v>
      </c>
      <c r="D29" s="45">
        <v>6335</v>
      </c>
    </row>
    <row r="30" spans="1:4">
      <c r="A30" s="44">
        <v>41</v>
      </c>
      <c r="B30" s="37" t="s">
        <v>68</v>
      </c>
      <c r="C30" s="44">
        <v>11</v>
      </c>
      <c r="D30" s="45">
        <v>6899</v>
      </c>
    </row>
    <row r="31" spans="1:4">
      <c r="A31" s="44">
        <v>41</v>
      </c>
      <c r="B31" s="37" t="s">
        <v>67</v>
      </c>
      <c r="C31" s="44">
        <v>11</v>
      </c>
      <c r="D31" s="45">
        <v>7613</v>
      </c>
    </row>
    <row r="32" spans="1:4">
      <c r="A32" s="41">
        <v>41</v>
      </c>
      <c r="B32" s="42" t="s">
        <v>77</v>
      </c>
      <c r="C32" s="41">
        <v>23</v>
      </c>
      <c r="D32" s="43">
        <v>11685</v>
      </c>
    </row>
    <row r="33" spans="1:4">
      <c r="A33" s="41">
        <v>41</v>
      </c>
      <c r="B33" s="42" t="s">
        <v>81</v>
      </c>
      <c r="C33" s="41">
        <v>20</v>
      </c>
      <c r="D33" s="43">
        <v>11733</v>
      </c>
    </row>
    <row r="34" spans="1:4">
      <c r="A34" s="44">
        <v>41</v>
      </c>
      <c r="B34" s="37" t="s">
        <v>83</v>
      </c>
      <c r="C34" s="44">
        <v>31</v>
      </c>
      <c r="D34" s="45">
        <v>16120</v>
      </c>
    </row>
    <row r="35" spans="1:4">
      <c r="A35" s="41">
        <v>41</v>
      </c>
      <c r="B35" s="42" t="s">
        <v>78</v>
      </c>
      <c r="C35" s="41">
        <v>47</v>
      </c>
      <c r="D35" s="43">
        <v>24993</v>
      </c>
    </row>
    <row r="36" spans="1:4">
      <c r="A36" s="44">
        <v>41</v>
      </c>
      <c r="B36" s="37" t="s">
        <v>79</v>
      </c>
      <c r="C36" s="44">
        <v>45</v>
      </c>
      <c r="D36" s="45">
        <v>25585</v>
      </c>
    </row>
    <row r="37" spans="1:4">
      <c r="A37" s="44">
        <v>41</v>
      </c>
      <c r="B37" s="37" t="s">
        <v>65</v>
      </c>
      <c r="C37" s="41">
        <v>52</v>
      </c>
      <c r="D37" s="45">
        <v>35042</v>
      </c>
    </row>
    <row r="38" spans="1:4">
      <c r="A38" s="44">
        <v>41</v>
      </c>
      <c r="B38" s="37" t="s">
        <v>77</v>
      </c>
      <c r="C38" s="44">
        <v>75</v>
      </c>
      <c r="D38" s="45">
        <v>41727</v>
      </c>
    </row>
    <row r="39" spans="1:4">
      <c r="A39" s="44">
        <v>41</v>
      </c>
      <c r="B39" s="37" t="s">
        <v>80</v>
      </c>
      <c r="C39" s="44">
        <v>102</v>
      </c>
      <c r="D39" s="45">
        <v>59364</v>
      </c>
    </row>
    <row r="40" spans="1:4">
      <c r="A40" s="44">
        <v>43</v>
      </c>
      <c r="B40" s="37" t="s">
        <v>29</v>
      </c>
      <c r="C40" s="44">
        <v>1</v>
      </c>
      <c r="D40" s="45">
        <v>35</v>
      </c>
    </row>
    <row r="41" spans="1:4">
      <c r="A41" s="41">
        <v>43</v>
      </c>
      <c r="B41" s="42" t="s">
        <v>39</v>
      </c>
      <c r="C41" s="41">
        <v>1</v>
      </c>
      <c r="D41" s="43">
        <v>197</v>
      </c>
    </row>
    <row r="42" spans="1:4">
      <c r="A42" s="44">
        <v>43</v>
      </c>
      <c r="B42" s="37" t="s">
        <v>38</v>
      </c>
      <c r="C42" s="44">
        <v>1</v>
      </c>
      <c r="D42" s="45">
        <v>456</v>
      </c>
    </row>
    <row r="43" spans="1:4">
      <c r="A43" s="44">
        <v>43</v>
      </c>
      <c r="B43" s="46" t="s">
        <v>30</v>
      </c>
      <c r="C43" s="44">
        <v>2</v>
      </c>
      <c r="D43" s="45">
        <v>535</v>
      </c>
    </row>
    <row r="44" spans="1:4">
      <c r="A44" s="44">
        <v>43</v>
      </c>
      <c r="B44" s="37" t="s">
        <v>28</v>
      </c>
      <c r="C44" s="44">
        <v>4</v>
      </c>
      <c r="D44" s="45">
        <v>997</v>
      </c>
    </row>
    <row r="45" spans="1:4">
      <c r="A45" s="41">
        <v>43</v>
      </c>
      <c r="B45" s="42" t="s">
        <v>38</v>
      </c>
      <c r="C45" s="41">
        <v>3</v>
      </c>
      <c r="D45" s="43">
        <v>1263</v>
      </c>
    </row>
    <row r="46" spans="1:4">
      <c r="A46" s="44">
        <v>43</v>
      </c>
      <c r="B46" s="37" t="s">
        <v>41</v>
      </c>
      <c r="C46" s="41">
        <v>9</v>
      </c>
      <c r="D46" s="45">
        <v>4019</v>
      </c>
    </row>
    <row r="47" spans="1:4">
      <c r="A47" s="41">
        <v>43</v>
      </c>
      <c r="B47" s="42" t="s">
        <v>38</v>
      </c>
      <c r="C47" s="41">
        <v>16</v>
      </c>
      <c r="D47" s="43">
        <v>6647</v>
      </c>
    </row>
    <row r="48" spans="1:4">
      <c r="A48" s="41">
        <v>43</v>
      </c>
      <c r="B48" s="42" t="s">
        <v>34</v>
      </c>
      <c r="C48" s="41">
        <v>21</v>
      </c>
      <c r="D48" s="43">
        <v>7090</v>
      </c>
    </row>
    <row r="49" spans="1:4">
      <c r="A49" s="44">
        <v>43</v>
      </c>
      <c r="B49" s="37" t="s">
        <v>36</v>
      </c>
      <c r="C49" s="44">
        <v>35</v>
      </c>
      <c r="D49" s="45">
        <v>15060</v>
      </c>
    </row>
    <row r="50" spans="1:4">
      <c r="A50" s="44">
        <v>43</v>
      </c>
      <c r="B50" s="37" t="s">
        <v>37</v>
      </c>
      <c r="C50" s="44">
        <v>39</v>
      </c>
      <c r="D50" s="45">
        <v>15714</v>
      </c>
    </row>
    <row r="51" spans="1:4">
      <c r="A51" s="44">
        <v>43</v>
      </c>
      <c r="B51" s="37" t="s">
        <v>40</v>
      </c>
      <c r="C51" s="44">
        <v>39</v>
      </c>
      <c r="D51" s="45">
        <v>16175</v>
      </c>
    </row>
    <row r="52" spans="1:4">
      <c r="A52" s="41">
        <v>43</v>
      </c>
      <c r="B52" s="42" t="s">
        <v>37</v>
      </c>
      <c r="C52" s="41">
        <v>44</v>
      </c>
      <c r="D52" s="43">
        <v>17084</v>
      </c>
    </row>
    <row r="53" spans="1:4">
      <c r="A53" s="41">
        <v>43</v>
      </c>
      <c r="B53" s="42" t="s">
        <v>35</v>
      </c>
      <c r="C53" s="41">
        <v>35</v>
      </c>
      <c r="D53" s="43">
        <v>19096</v>
      </c>
    </row>
    <row r="54" spans="1:4">
      <c r="A54" s="44">
        <v>44</v>
      </c>
      <c r="B54" s="37" t="s">
        <v>91</v>
      </c>
      <c r="C54" s="44">
        <v>1</v>
      </c>
      <c r="D54" s="45">
        <v>100</v>
      </c>
    </row>
    <row r="55" spans="1:4">
      <c r="A55" s="44">
        <v>44</v>
      </c>
      <c r="B55" s="37" t="s">
        <v>94</v>
      </c>
      <c r="C55" s="44">
        <v>20</v>
      </c>
      <c r="D55" s="45">
        <v>6500</v>
      </c>
    </row>
    <row r="56" spans="1:4">
      <c r="A56" s="44">
        <v>44</v>
      </c>
      <c r="B56" s="37" t="s">
        <v>90</v>
      </c>
      <c r="C56" s="41">
        <v>16</v>
      </c>
      <c r="D56" s="45">
        <v>7520</v>
      </c>
    </row>
    <row r="57" spans="1:4">
      <c r="A57" s="44">
        <v>44</v>
      </c>
      <c r="B57" s="47" t="s">
        <v>93</v>
      </c>
      <c r="C57" s="44">
        <v>21</v>
      </c>
      <c r="D57" s="45">
        <v>10434</v>
      </c>
    </row>
    <row r="58" spans="1:4">
      <c r="A58" s="44">
        <v>44</v>
      </c>
      <c r="B58" s="37" t="s">
        <v>92</v>
      </c>
      <c r="C58" s="44">
        <v>38</v>
      </c>
      <c r="D58" s="45">
        <v>24467</v>
      </c>
    </row>
    <row r="59" spans="1:4">
      <c r="A59" s="44">
        <v>48</v>
      </c>
      <c r="B59" s="37" t="s">
        <v>96</v>
      </c>
      <c r="C59" s="44">
        <v>1</v>
      </c>
      <c r="D59" s="45">
        <v>243</v>
      </c>
    </row>
    <row r="60" spans="1:4">
      <c r="A60" s="41">
        <v>48</v>
      </c>
      <c r="B60" s="49" t="s">
        <v>44</v>
      </c>
      <c r="C60" s="41">
        <v>9</v>
      </c>
      <c r="D60" s="43">
        <v>4725</v>
      </c>
    </row>
    <row r="61" spans="1:4">
      <c r="A61" s="41">
        <v>48</v>
      </c>
      <c r="B61" s="42" t="s">
        <v>89</v>
      </c>
      <c r="C61" s="41">
        <v>10</v>
      </c>
      <c r="D61" s="43">
        <v>5000</v>
      </c>
    </row>
    <row r="62" spans="1:4">
      <c r="A62" s="41">
        <v>48</v>
      </c>
      <c r="B62" s="49" t="s">
        <v>46</v>
      </c>
      <c r="C62" s="41">
        <v>13</v>
      </c>
      <c r="D62" s="43">
        <v>6825</v>
      </c>
    </row>
    <row r="63" spans="1:4">
      <c r="A63" s="44">
        <v>48</v>
      </c>
      <c r="B63" s="46" t="s">
        <v>42</v>
      </c>
      <c r="C63" s="44">
        <v>15</v>
      </c>
      <c r="D63" s="45">
        <v>7875</v>
      </c>
    </row>
    <row r="64" spans="1:4">
      <c r="A64" s="41">
        <v>48</v>
      </c>
      <c r="B64" s="49" t="s">
        <v>45</v>
      </c>
      <c r="C64" s="41">
        <v>19</v>
      </c>
      <c r="D64" s="43">
        <v>9975</v>
      </c>
    </row>
    <row r="65" spans="1:4">
      <c r="A65" s="44">
        <v>48</v>
      </c>
      <c r="B65" s="46" t="s">
        <v>47</v>
      </c>
      <c r="C65" s="41">
        <v>20</v>
      </c>
      <c r="D65" s="45">
        <v>10200</v>
      </c>
    </row>
    <row r="66" spans="1:4">
      <c r="A66" s="41">
        <v>48</v>
      </c>
      <c r="B66" s="42" t="s">
        <v>97</v>
      </c>
      <c r="C66" s="41">
        <v>21</v>
      </c>
      <c r="D66" s="43">
        <v>10500</v>
      </c>
    </row>
    <row r="67" spans="1:4">
      <c r="A67" s="44">
        <v>48</v>
      </c>
      <c r="B67" s="37" t="s">
        <v>99</v>
      </c>
      <c r="C67" s="44">
        <v>31</v>
      </c>
      <c r="D67" s="45">
        <v>14720</v>
      </c>
    </row>
    <row r="68" spans="1:4">
      <c r="A68" s="44">
        <v>48</v>
      </c>
      <c r="B68" s="46" t="s">
        <v>43</v>
      </c>
      <c r="C68" s="44">
        <v>32</v>
      </c>
      <c r="D68" s="45">
        <v>16800</v>
      </c>
    </row>
    <row r="69" spans="1:4">
      <c r="A69" s="44">
        <v>48</v>
      </c>
      <c r="B69" s="37" t="s">
        <v>98</v>
      </c>
      <c r="C69" s="41">
        <v>38</v>
      </c>
      <c r="D69" s="45">
        <v>18950</v>
      </c>
    </row>
    <row r="70" spans="1:4">
      <c r="A70" s="41">
        <v>48</v>
      </c>
      <c r="B70" s="42" t="s">
        <v>100</v>
      </c>
      <c r="C70" s="41">
        <v>43</v>
      </c>
      <c r="D70" s="43">
        <v>21500</v>
      </c>
    </row>
    <row r="71" spans="1:4">
      <c r="A71" s="44">
        <v>48</v>
      </c>
      <c r="B71" s="37" t="s">
        <v>95</v>
      </c>
      <c r="C71" s="41">
        <v>57</v>
      </c>
      <c r="D71" s="45">
        <v>28500</v>
      </c>
    </row>
    <row r="72" spans="1:4">
      <c r="A72" s="44">
        <v>48</v>
      </c>
      <c r="B72" s="46" t="s">
        <v>48</v>
      </c>
      <c r="C72" s="41">
        <v>72</v>
      </c>
      <c r="D72" s="45">
        <v>37800</v>
      </c>
    </row>
    <row r="73" spans="1:4">
      <c r="A73" s="41">
        <v>49</v>
      </c>
      <c r="B73" s="42" t="s">
        <v>107</v>
      </c>
      <c r="C73" s="41">
        <v>1</v>
      </c>
      <c r="D73" s="43">
        <v>120</v>
      </c>
    </row>
    <row r="74" spans="1:4">
      <c r="A74" s="44">
        <v>49</v>
      </c>
      <c r="B74" s="46" t="s">
        <v>4</v>
      </c>
      <c r="C74" s="44">
        <v>2</v>
      </c>
      <c r="D74" s="45">
        <v>582</v>
      </c>
    </row>
    <row r="75" spans="1:4">
      <c r="A75" s="44">
        <v>49</v>
      </c>
      <c r="B75" s="37" t="s">
        <v>33</v>
      </c>
      <c r="C75" s="44">
        <v>2</v>
      </c>
      <c r="D75" s="45">
        <v>665</v>
      </c>
    </row>
    <row r="76" spans="1:4">
      <c r="A76" s="41">
        <v>49</v>
      </c>
      <c r="B76" s="42" t="s">
        <v>108</v>
      </c>
      <c r="C76" s="41">
        <v>1</v>
      </c>
      <c r="D76" s="43">
        <v>682</v>
      </c>
    </row>
    <row r="77" spans="1:4">
      <c r="A77" s="44">
        <v>49</v>
      </c>
      <c r="B77" s="46" t="s">
        <v>32</v>
      </c>
      <c r="C77" s="44">
        <v>3</v>
      </c>
      <c r="D77" s="45">
        <v>791</v>
      </c>
    </row>
    <row r="78" spans="1:4">
      <c r="A78" s="44">
        <v>49</v>
      </c>
      <c r="B78" s="37" t="s">
        <v>31</v>
      </c>
      <c r="C78" s="44">
        <v>2</v>
      </c>
      <c r="D78" s="45">
        <v>833</v>
      </c>
    </row>
    <row r="79" spans="1:4">
      <c r="A79" s="44">
        <v>49</v>
      </c>
      <c r="B79" s="37" t="s">
        <v>51</v>
      </c>
      <c r="C79" s="44">
        <v>5</v>
      </c>
      <c r="D79" s="45">
        <v>2211</v>
      </c>
    </row>
    <row r="80" spans="1:4">
      <c r="A80" s="44">
        <v>49</v>
      </c>
      <c r="B80" s="37" t="s">
        <v>105</v>
      </c>
      <c r="C80" s="44">
        <v>9</v>
      </c>
      <c r="D80" s="45">
        <v>2790</v>
      </c>
    </row>
    <row r="81" spans="1:4">
      <c r="A81" s="44">
        <v>49</v>
      </c>
      <c r="B81" s="37" t="s">
        <v>5</v>
      </c>
      <c r="C81" s="44">
        <v>9</v>
      </c>
      <c r="D81" s="45">
        <v>4529</v>
      </c>
    </row>
    <row r="82" spans="1:4">
      <c r="A82" s="44">
        <v>49</v>
      </c>
      <c r="B82" s="47" t="s">
        <v>106</v>
      </c>
      <c r="C82" s="44">
        <v>10</v>
      </c>
      <c r="D82" s="50">
        <v>4555</v>
      </c>
    </row>
    <row r="83" spans="1:4">
      <c r="A83" s="44">
        <v>49</v>
      </c>
      <c r="B83" s="47" t="s">
        <v>101</v>
      </c>
      <c r="C83" s="41">
        <v>9</v>
      </c>
      <c r="D83" s="45">
        <v>5312</v>
      </c>
    </row>
    <row r="84" spans="1:4">
      <c r="A84" s="41">
        <v>49</v>
      </c>
      <c r="B84" s="42" t="s">
        <v>104</v>
      </c>
      <c r="C84" s="41">
        <v>11</v>
      </c>
      <c r="D84" s="43">
        <v>5610</v>
      </c>
    </row>
    <row r="85" spans="1:4">
      <c r="A85" s="41">
        <v>49</v>
      </c>
      <c r="B85" s="42" t="s">
        <v>49</v>
      </c>
      <c r="C85" s="41">
        <v>20</v>
      </c>
      <c r="D85" s="43">
        <v>10285</v>
      </c>
    </row>
    <row r="86" spans="1:4">
      <c r="A86" s="44">
        <v>49</v>
      </c>
      <c r="B86" s="46" t="s">
        <v>102</v>
      </c>
      <c r="C86" s="41">
        <v>45</v>
      </c>
      <c r="D86" s="45">
        <v>19290</v>
      </c>
    </row>
    <row r="87" spans="1:4">
      <c r="A87" s="44">
        <v>49</v>
      </c>
      <c r="B87" s="37" t="s">
        <v>50</v>
      </c>
      <c r="C87" s="44">
        <v>63</v>
      </c>
      <c r="D87" s="45">
        <v>27829</v>
      </c>
    </row>
    <row r="88" spans="1:4">
      <c r="A88" s="41">
        <v>55</v>
      </c>
      <c r="B88" s="49" t="s">
        <v>55</v>
      </c>
      <c r="C88" s="41">
        <v>152</v>
      </c>
      <c r="D88" s="43">
        <v>79800</v>
      </c>
    </row>
    <row r="89" spans="1:4">
      <c r="A89" s="44">
        <v>55</v>
      </c>
      <c r="B89" s="37" t="s">
        <v>54</v>
      </c>
      <c r="C89" s="44">
        <v>227</v>
      </c>
      <c r="D89" s="45">
        <v>81748</v>
      </c>
    </row>
    <row r="90" spans="1:4">
      <c r="A90" s="41">
        <v>55</v>
      </c>
      <c r="B90" s="42" t="s">
        <v>56</v>
      </c>
      <c r="C90" s="41">
        <v>258</v>
      </c>
      <c r="D90" s="43">
        <v>163624</v>
      </c>
    </row>
    <row r="91" spans="1:4">
      <c r="A91" s="44">
        <v>55</v>
      </c>
      <c r="B91" s="37" t="s">
        <v>58</v>
      </c>
      <c r="C91" s="44">
        <v>273</v>
      </c>
      <c r="D91" s="45">
        <v>177888</v>
      </c>
    </row>
    <row r="92" spans="1:4">
      <c r="A92" s="41">
        <v>55</v>
      </c>
      <c r="B92" s="42" t="s">
        <v>57</v>
      </c>
      <c r="C92" s="41">
        <v>337</v>
      </c>
      <c r="D92" s="43">
        <v>199410</v>
      </c>
    </row>
    <row r="93" spans="1:4">
      <c r="A93" s="44">
        <v>70</v>
      </c>
      <c r="B93" s="45" t="s">
        <v>9</v>
      </c>
      <c r="C93" s="41">
        <v>11</v>
      </c>
      <c r="D93" s="37">
        <v>6864</v>
      </c>
    </row>
    <row r="94" spans="1:4">
      <c r="A94" s="41">
        <v>70</v>
      </c>
      <c r="B94" s="49" t="s">
        <v>13</v>
      </c>
      <c r="C94" s="41">
        <v>43</v>
      </c>
      <c r="D94" s="43">
        <v>12845</v>
      </c>
    </row>
    <row r="95" spans="1:4">
      <c r="A95" s="41">
        <v>70</v>
      </c>
      <c r="B95" s="42" t="s">
        <v>103</v>
      </c>
      <c r="C95" s="41">
        <v>22</v>
      </c>
      <c r="D95" s="43">
        <v>15789</v>
      </c>
    </row>
    <row r="96" spans="1:4">
      <c r="A96" s="41">
        <v>70</v>
      </c>
      <c r="B96" s="49" t="s">
        <v>12</v>
      </c>
      <c r="C96" s="41">
        <v>66</v>
      </c>
      <c r="D96" s="43">
        <v>19866</v>
      </c>
    </row>
    <row r="97" spans="1:4">
      <c r="A97" s="44">
        <v>70</v>
      </c>
      <c r="B97" s="37" t="s">
        <v>10</v>
      </c>
      <c r="C97" s="41">
        <v>77</v>
      </c>
      <c r="D97" s="45">
        <v>38040</v>
      </c>
    </row>
    <row r="98" spans="1:4">
      <c r="A98" s="44">
        <v>70</v>
      </c>
      <c r="B98" s="37" t="s">
        <v>15</v>
      </c>
      <c r="C98" s="44">
        <v>90</v>
      </c>
      <c r="D98" s="45">
        <v>38780</v>
      </c>
    </row>
    <row r="99" spans="1:4">
      <c r="A99" s="44">
        <v>70</v>
      </c>
      <c r="B99" s="37" t="s">
        <v>11</v>
      </c>
      <c r="C99" s="41">
        <v>76</v>
      </c>
      <c r="D99" s="45">
        <v>44545</v>
      </c>
    </row>
    <row r="100" spans="1:4">
      <c r="A100" s="41">
        <v>70</v>
      </c>
      <c r="B100" s="49" t="s">
        <v>14</v>
      </c>
      <c r="C100" s="41">
        <v>116</v>
      </c>
      <c r="D100" s="43">
        <v>55618</v>
      </c>
    </row>
    <row r="101" spans="1:4">
      <c r="A101" s="44">
        <v>75</v>
      </c>
      <c r="B101" s="37" t="s">
        <v>61</v>
      </c>
      <c r="C101" s="44">
        <v>2</v>
      </c>
      <c r="D101" s="45">
        <v>1182</v>
      </c>
    </row>
    <row r="102" spans="1:4">
      <c r="A102" s="41">
        <v>75</v>
      </c>
      <c r="B102" s="42" t="s">
        <v>63</v>
      </c>
      <c r="C102" s="41">
        <v>5</v>
      </c>
      <c r="D102" s="43">
        <v>2554</v>
      </c>
    </row>
    <row r="103" spans="1:4">
      <c r="A103" s="44">
        <v>75</v>
      </c>
      <c r="B103" s="37" t="s">
        <v>64</v>
      </c>
      <c r="C103" s="44">
        <v>5</v>
      </c>
      <c r="D103" s="45">
        <v>3040</v>
      </c>
    </row>
    <row r="104" spans="1:4">
      <c r="A104" s="44">
        <v>75</v>
      </c>
      <c r="B104" s="37" t="s">
        <v>61</v>
      </c>
      <c r="C104" s="44">
        <v>26</v>
      </c>
      <c r="D104" s="45">
        <v>15783</v>
      </c>
    </row>
    <row r="105" spans="1:4">
      <c r="A105" s="41">
        <v>75</v>
      </c>
      <c r="B105" s="42" t="s">
        <v>60</v>
      </c>
      <c r="C105" s="41">
        <v>32</v>
      </c>
      <c r="D105" s="43">
        <v>31018</v>
      </c>
    </row>
    <row r="106" spans="1:4">
      <c r="A106" s="44">
        <v>75</v>
      </c>
      <c r="B106" s="37" t="s">
        <v>60</v>
      </c>
      <c r="C106" s="44">
        <v>50</v>
      </c>
      <c r="D106" s="45">
        <v>33128</v>
      </c>
    </row>
    <row r="107" spans="1:4">
      <c r="A107" s="44">
        <v>75</v>
      </c>
      <c r="B107" s="37" t="s">
        <v>59</v>
      </c>
      <c r="C107" s="41">
        <v>59</v>
      </c>
      <c r="D107" s="45">
        <v>37230</v>
      </c>
    </row>
    <row r="108" spans="1:4">
      <c r="A108" s="44">
        <v>75</v>
      </c>
      <c r="B108" s="37" t="s">
        <v>64</v>
      </c>
      <c r="C108" s="41">
        <v>124</v>
      </c>
      <c r="D108" s="45">
        <v>39298</v>
      </c>
    </row>
    <row r="109" spans="1:4">
      <c r="A109" s="44">
        <v>75</v>
      </c>
      <c r="B109" s="37" t="s">
        <v>62</v>
      </c>
      <c r="C109" s="44">
        <v>124</v>
      </c>
      <c r="D109" s="45">
        <v>53754</v>
      </c>
    </row>
    <row r="110" spans="1:4">
      <c r="A110" s="44">
        <v>75</v>
      </c>
      <c r="B110" s="37" t="s">
        <v>61</v>
      </c>
      <c r="C110" s="44">
        <v>111</v>
      </c>
      <c r="D110" s="45">
        <v>71860</v>
      </c>
    </row>
    <row r="111" spans="1:4">
      <c r="A111" s="44">
        <v>75</v>
      </c>
      <c r="B111" s="37" t="s">
        <v>62</v>
      </c>
      <c r="C111" s="44">
        <v>116</v>
      </c>
      <c r="D111" s="45">
        <v>77608</v>
      </c>
    </row>
    <row r="112" spans="1:4">
      <c r="A112" s="41">
        <v>88</v>
      </c>
      <c r="B112" s="49" t="s">
        <v>86</v>
      </c>
      <c r="C112" s="41">
        <v>46</v>
      </c>
      <c r="D112" s="43">
        <v>17393</v>
      </c>
    </row>
    <row r="113" spans="1:4">
      <c r="A113" s="41">
        <v>88</v>
      </c>
      <c r="B113" s="42" t="s">
        <v>85</v>
      </c>
      <c r="C113" s="41">
        <v>50</v>
      </c>
      <c r="D113" s="43">
        <v>22996</v>
      </c>
    </row>
    <row r="114" spans="1:4">
      <c r="A114" s="44">
        <v>88</v>
      </c>
      <c r="B114" s="37" t="s">
        <v>87</v>
      </c>
      <c r="C114" s="44">
        <v>56</v>
      </c>
      <c r="D114" s="45">
        <v>24574</v>
      </c>
    </row>
    <row r="115" spans="1:4">
      <c r="A115" s="41">
        <v>88</v>
      </c>
      <c r="B115" s="42" t="s">
        <v>88</v>
      </c>
      <c r="C115" s="41">
        <v>62</v>
      </c>
      <c r="D115" s="43">
        <v>25795</v>
      </c>
    </row>
    <row r="116" spans="1:4">
      <c r="A116" s="44">
        <v>88</v>
      </c>
      <c r="B116" s="37" t="s">
        <v>84</v>
      </c>
      <c r="C116" s="44">
        <v>52</v>
      </c>
      <c r="D116" s="45">
        <v>26505</v>
      </c>
    </row>
  </sheetData>
  <sortState ref="A2:D116">
    <sortCondition ref="A2:A116"/>
    <sortCondition descending="1" ref="C2:C116"/>
  </sortState>
  <phoneticPr fontId="0" type="noConversion"/>
  <printOptions horizontalCentered="1" gridLines="1" gridLinesSet="0"/>
  <pageMargins left="0.78740157480314965" right="0.78740157480314965" top="0.55118110236220474" bottom="0.55118110236220474" header="0.23622047244094491" footer="0.23622047244094491"/>
  <pageSetup paperSize="9" scale="70" fitToHeight="2" orientation="portrait" horizontalDpi="4294967292" r:id="rId1"/>
  <headerFooter alignWithMargins="0">
    <oddHeader>&amp;LCurso: Almacenes&amp;CLibro: Caso1&amp;RHoja: datos iniciales</oddHeader>
    <oddFooter>&amp;L &amp;C &amp;RPágina.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>
    <pageSetUpPr fitToPage="1"/>
  </sheetPr>
  <dimension ref="A1"/>
  <sheetViews>
    <sheetView zoomScale="75" zoomScaleNormal="75" workbookViewId="0">
      <pane ySplit="1" topLeftCell="A2" activePane="bottomLeft" state="frozen"/>
      <selection pane="bottomLeft" activeCell="C9" sqref="C9"/>
    </sheetView>
  </sheetViews>
  <sheetFormatPr baseColWidth="10" defaultColWidth="11.42578125" defaultRowHeight="18"/>
  <cols>
    <col min="1" max="1" width="28.42578125" style="1" customWidth="1"/>
    <col min="2" max="16384" width="11.42578125" style="1"/>
  </cols>
  <sheetData>
    <row r="1" spans="1:1">
      <c r="A1" s="2" t="s">
        <v>117</v>
      </c>
    </row>
  </sheetData>
  <phoneticPr fontId="0" type="noConversion"/>
  <printOptions horizontalCentered="1" gridLines="1" gridLinesSet="0"/>
  <pageMargins left="0.78740157480314965" right="0.78740157480314965" top="0.98425196850393704" bottom="0.98425196850393704" header="0.51181102362204722" footer="0.51181102362204722"/>
  <pageSetup paperSize="9" scale="73" fitToHeight="2" orientation="portrait" horizontalDpi="4294967292" r:id="rId1"/>
  <headerFooter alignWithMargins="0">
    <oddHeader>&amp;L Curso: Almacenes&amp;CLibro: Caso1.xls&amp;RHoja: Productos(2)</oddHeader>
    <oddFooter>&amp;LProductos; datos a elaborar&amp;C &amp;RPágina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4">
    <pageSetUpPr fitToPage="1"/>
  </sheetPr>
  <dimension ref="A1:H135"/>
  <sheetViews>
    <sheetView zoomScaleNormal="100" workbookViewId="0">
      <pane ySplit="1" topLeftCell="A2" activePane="bottomLeft" state="frozen"/>
      <selection pane="bottomLeft" activeCell="I73" sqref="I73"/>
    </sheetView>
  </sheetViews>
  <sheetFormatPr baseColWidth="10" defaultColWidth="11.42578125" defaultRowHeight="15"/>
  <cols>
    <col min="1" max="1" width="14" style="37" customWidth="1"/>
    <col min="2" max="2" width="29" style="37" customWidth="1"/>
    <col min="3" max="3" width="12.42578125" style="37" customWidth="1"/>
    <col min="4" max="4" width="12.28515625" style="37" customWidth="1"/>
    <col min="5" max="5" width="16.7109375" style="58" customWidth="1"/>
    <col min="6" max="7" width="11.5703125" style="37" customWidth="1"/>
    <col min="8" max="8" width="28.42578125" style="37" customWidth="1"/>
    <col min="9" max="16384" width="11.42578125" style="37"/>
  </cols>
  <sheetData>
    <row r="1" spans="1:8">
      <c r="A1" s="51" t="s">
        <v>0</v>
      </c>
      <c r="B1" s="51" t="s">
        <v>109</v>
      </c>
      <c r="C1" s="51" t="s">
        <v>2</v>
      </c>
      <c r="D1" s="52" t="s">
        <v>3</v>
      </c>
      <c r="E1" s="109" t="s">
        <v>148</v>
      </c>
      <c r="F1" s="109" t="s">
        <v>130</v>
      </c>
      <c r="G1" s="109" t="s">
        <v>111</v>
      </c>
      <c r="H1" s="44" t="s">
        <v>117</v>
      </c>
    </row>
    <row r="2" spans="1:8">
      <c r="A2" s="44">
        <v>55</v>
      </c>
      <c r="B2" s="37" t="s">
        <v>57</v>
      </c>
      <c r="C2" s="53">
        <v>337</v>
      </c>
      <c r="D2" s="45">
        <v>199410</v>
      </c>
      <c r="E2" s="54">
        <f>C2</f>
        <v>337</v>
      </c>
      <c r="F2" s="55">
        <f>(C2/$E$116)*100</f>
        <v>7.4855619724566864</v>
      </c>
      <c r="G2" s="56">
        <f>F2</f>
        <v>7.4855619724566864</v>
      </c>
    </row>
    <row r="3" spans="1:8">
      <c r="A3" s="44">
        <v>55</v>
      </c>
      <c r="B3" s="37" t="s">
        <v>58</v>
      </c>
      <c r="C3" s="53">
        <v>273</v>
      </c>
      <c r="D3" s="45">
        <v>177888</v>
      </c>
      <c r="E3" s="54">
        <f>E2+C3</f>
        <v>610</v>
      </c>
      <c r="F3" s="55">
        <f t="shared" ref="F3:F66" si="0">(C3/$E$116)*100</f>
        <v>6.0639715681919153</v>
      </c>
      <c r="G3" s="56">
        <f>G2+F3</f>
        <v>13.549533540648602</v>
      </c>
    </row>
    <row r="4" spans="1:8">
      <c r="A4" s="44">
        <v>55</v>
      </c>
      <c r="B4" s="37" t="s">
        <v>56</v>
      </c>
      <c r="C4" s="57">
        <v>258</v>
      </c>
      <c r="D4" s="45">
        <v>163624</v>
      </c>
      <c r="E4" s="54">
        <f t="shared" ref="E4:E67" si="1">E3+C4</f>
        <v>868</v>
      </c>
      <c r="F4" s="55">
        <f t="shared" si="0"/>
        <v>5.7307863171923588</v>
      </c>
      <c r="G4" s="56">
        <f t="shared" ref="G4:G67" si="2">G3+F4</f>
        <v>19.280319857840961</v>
      </c>
    </row>
    <row r="5" spans="1:8">
      <c r="A5" s="44">
        <v>55</v>
      </c>
      <c r="B5" s="37" t="s">
        <v>54</v>
      </c>
      <c r="C5" s="53">
        <v>227</v>
      </c>
      <c r="D5" s="45">
        <v>81748</v>
      </c>
      <c r="E5" s="54">
        <f t="shared" si="1"/>
        <v>1095</v>
      </c>
      <c r="F5" s="55">
        <f t="shared" si="0"/>
        <v>5.0422034651266099</v>
      </c>
      <c r="G5" s="56">
        <f t="shared" si="2"/>
        <v>24.322523322967569</v>
      </c>
    </row>
    <row r="6" spans="1:8">
      <c r="A6" s="44">
        <v>55</v>
      </c>
      <c r="B6" s="46" t="s">
        <v>55</v>
      </c>
      <c r="C6" s="53">
        <v>152</v>
      </c>
      <c r="D6" s="45">
        <v>79800</v>
      </c>
      <c r="E6" s="54">
        <f t="shared" si="1"/>
        <v>1247</v>
      </c>
      <c r="F6" s="55">
        <f t="shared" si="0"/>
        <v>3.3762772101288316</v>
      </c>
      <c r="G6" s="56">
        <f t="shared" si="2"/>
        <v>27.698800533096403</v>
      </c>
    </row>
    <row r="7" spans="1:8">
      <c r="A7" s="44">
        <v>40</v>
      </c>
      <c r="B7" s="37" t="s">
        <v>7</v>
      </c>
      <c r="C7" s="53">
        <v>131</v>
      </c>
      <c r="D7" s="45">
        <v>61651</v>
      </c>
      <c r="E7" s="54">
        <f t="shared" si="1"/>
        <v>1378</v>
      </c>
      <c r="F7" s="55">
        <f t="shared" si="0"/>
        <v>2.9098178587294536</v>
      </c>
      <c r="G7" s="56">
        <f t="shared" si="2"/>
        <v>30.608618391825857</v>
      </c>
    </row>
    <row r="8" spans="1:8">
      <c r="A8" s="44">
        <v>75</v>
      </c>
      <c r="B8" s="37" t="s">
        <v>64</v>
      </c>
      <c r="C8" s="53">
        <v>124</v>
      </c>
      <c r="D8" s="45">
        <v>39298</v>
      </c>
      <c r="E8" s="54">
        <f t="shared" si="1"/>
        <v>1502</v>
      </c>
      <c r="F8" s="55">
        <f t="shared" si="0"/>
        <v>2.7543314082629946</v>
      </c>
      <c r="G8" s="56">
        <f t="shared" si="2"/>
        <v>33.362949800088849</v>
      </c>
    </row>
    <row r="9" spans="1:8">
      <c r="A9" s="44">
        <v>75</v>
      </c>
      <c r="B9" s="37" t="s">
        <v>62</v>
      </c>
      <c r="C9" s="53">
        <v>124</v>
      </c>
      <c r="D9" s="45">
        <v>53754</v>
      </c>
      <c r="E9" s="54">
        <f t="shared" si="1"/>
        <v>1626</v>
      </c>
      <c r="F9" s="55">
        <f t="shared" si="0"/>
        <v>2.7543314082629946</v>
      </c>
      <c r="G9" s="56">
        <f t="shared" si="2"/>
        <v>36.117281208351841</v>
      </c>
    </row>
    <row r="10" spans="1:8">
      <c r="A10" s="44">
        <v>75</v>
      </c>
      <c r="B10" s="37" t="s">
        <v>62</v>
      </c>
      <c r="C10" s="53">
        <v>116</v>
      </c>
      <c r="D10" s="45">
        <v>77608</v>
      </c>
      <c r="E10" s="54">
        <f t="shared" si="1"/>
        <v>1742</v>
      </c>
      <c r="F10" s="55">
        <f t="shared" si="0"/>
        <v>2.576632607729898</v>
      </c>
      <c r="G10" s="56">
        <f t="shared" si="2"/>
        <v>38.693913816081739</v>
      </c>
    </row>
    <row r="11" spans="1:8">
      <c r="A11" s="44">
        <v>70</v>
      </c>
      <c r="B11" s="46" t="s">
        <v>14</v>
      </c>
      <c r="C11" s="57">
        <v>116</v>
      </c>
      <c r="D11" s="45">
        <v>55618</v>
      </c>
      <c r="E11" s="54">
        <f t="shared" si="1"/>
        <v>1858</v>
      </c>
      <c r="F11" s="55">
        <f t="shared" si="0"/>
        <v>2.576632607729898</v>
      </c>
      <c r="G11" s="56">
        <f t="shared" si="2"/>
        <v>41.270546423811638</v>
      </c>
    </row>
    <row r="12" spans="1:8">
      <c r="A12" s="44">
        <v>75</v>
      </c>
      <c r="B12" s="37" t="s">
        <v>61</v>
      </c>
      <c r="C12" s="53">
        <v>111</v>
      </c>
      <c r="D12" s="45">
        <v>71860</v>
      </c>
      <c r="E12" s="54">
        <f t="shared" si="1"/>
        <v>1969</v>
      </c>
      <c r="F12" s="55">
        <f t="shared" si="0"/>
        <v>2.4655708573967128</v>
      </c>
      <c r="G12" s="56">
        <f t="shared" si="2"/>
        <v>43.736117281208351</v>
      </c>
    </row>
    <row r="13" spans="1:8">
      <c r="A13" s="44">
        <v>41</v>
      </c>
      <c r="B13" s="37" t="s">
        <v>80</v>
      </c>
      <c r="C13" s="53">
        <v>102</v>
      </c>
      <c r="D13" s="45">
        <v>59364</v>
      </c>
      <c r="E13" s="54">
        <f t="shared" si="1"/>
        <v>2071</v>
      </c>
      <c r="F13" s="55">
        <f t="shared" si="0"/>
        <v>2.265659706796979</v>
      </c>
      <c r="G13" s="56">
        <f t="shared" si="2"/>
        <v>46.001776988005332</v>
      </c>
    </row>
    <row r="14" spans="1:8">
      <c r="A14" s="44">
        <v>70</v>
      </c>
      <c r="B14" s="37" t="s">
        <v>15</v>
      </c>
      <c r="C14" s="53">
        <v>90</v>
      </c>
      <c r="D14" s="45">
        <v>38780</v>
      </c>
      <c r="E14" s="54">
        <f t="shared" si="1"/>
        <v>2161</v>
      </c>
      <c r="F14" s="55">
        <f t="shared" si="0"/>
        <v>1.9991115059973346</v>
      </c>
      <c r="G14" s="56">
        <f t="shared" si="2"/>
        <v>48.000888494002666</v>
      </c>
    </row>
    <row r="15" spans="1:8">
      <c r="A15" s="44">
        <v>70</v>
      </c>
      <c r="B15" s="37" t="s">
        <v>10</v>
      </c>
      <c r="C15" s="57">
        <v>77</v>
      </c>
      <c r="D15" s="45">
        <v>38040</v>
      </c>
      <c r="E15" s="54">
        <f t="shared" si="1"/>
        <v>2238</v>
      </c>
      <c r="F15" s="55">
        <f t="shared" si="0"/>
        <v>1.7103509551310527</v>
      </c>
      <c r="G15" s="56">
        <f t="shared" si="2"/>
        <v>49.711239449133721</v>
      </c>
    </row>
    <row r="16" spans="1:8">
      <c r="A16" s="44">
        <v>70</v>
      </c>
      <c r="B16" s="37" t="s">
        <v>11</v>
      </c>
      <c r="C16" s="53">
        <v>76</v>
      </c>
      <c r="D16" s="45">
        <v>44545</v>
      </c>
      <c r="E16" s="54">
        <f t="shared" si="1"/>
        <v>2314</v>
      </c>
      <c r="F16" s="55">
        <f t="shared" si="0"/>
        <v>1.6881386050644158</v>
      </c>
      <c r="G16" s="56">
        <f t="shared" si="2"/>
        <v>51.399378054198138</v>
      </c>
    </row>
    <row r="17" spans="1:7">
      <c r="A17" s="44">
        <v>41</v>
      </c>
      <c r="B17" s="37" t="s">
        <v>77</v>
      </c>
      <c r="C17" s="57">
        <v>75</v>
      </c>
      <c r="D17" s="45">
        <v>41727</v>
      </c>
      <c r="E17" s="54">
        <f t="shared" si="1"/>
        <v>2389</v>
      </c>
      <c r="F17" s="55">
        <f t="shared" si="0"/>
        <v>1.6659262549977787</v>
      </c>
      <c r="G17" s="56">
        <f t="shared" si="2"/>
        <v>53.065304309195916</v>
      </c>
    </row>
    <row r="18" spans="1:7">
      <c r="A18" s="44">
        <v>48</v>
      </c>
      <c r="B18" s="46" t="s">
        <v>48</v>
      </c>
      <c r="C18" s="53">
        <v>72</v>
      </c>
      <c r="D18" s="45">
        <v>37800</v>
      </c>
      <c r="E18" s="54">
        <f t="shared" si="1"/>
        <v>2461</v>
      </c>
      <c r="F18" s="55">
        <f t="shared" si="0"/>
        <v>1.5992892047978675</v>
      </c>
      <c r="G18" s="56">
        <f t="shared" si="2"/>
        <v>54.664593513993786</v>
      </c>
    </row>
    <row r="19" spans="1:7">
      <c r="A19" s="44">
        <v>70</v>
      </c>
      <c r="B19" s="46" t="s">
        <v>12</v>
      </c>
      <c r="C19" s="57">
        <v>66</v>
      </c>
      <c r="D19" s="45">
        <v>19866</v>
      </c>
      <c r="E19" s="54">
        <f t="shared" si="1"/>
        <v>2527</v>
      </c>
      <c r="F19" s="55">
        <f t="shared" si="0"/>
        <v>1.4660151043980452</v>
      </c>
      <c r="G19" s="56">
        <f t="shared" si="2"/>
        <v>56.130608618391832</v>
      </c>
    </row>
    <row r="20" spans="1:7">
      <c r="A20" s="44">
        <v>49</v>
      </c>
      <c r="B20" s="37" t="s">
        <v>50</v>
      </c>
      <c r="C20" s="53">
        <v>63</v>
      </c>
      <c r="D20" s="45">
        <v>27829</v>
      </c>
      <c r="E20" s="54">
        <f t="shared" si="1"/>
        <v>2590</v>
      </c>
      <c r="F20" s="55">
        <f t="shared" si="0"/>
        <v>1.399378054198134</v>
      </c>
      <c r="G20" s="56">
        <f t="shared" si="2"/>
        <v>57.529986672589963</v>
      </c>
    </row>
    <row r="21" spans="1:7">
      <c r="A21" s="44">
        <v>88</v>
      </c>
      <c r="B21" s="37" t="s">
        <v>88</v>
      </c>
      <c r="C21" s="53">
        <v>62</v>
      </c>
      <c r="D21" s="45">
        <v>25795</v>
      </c>
      <c r="E21" s="54">
        <f t="shared" si="1"/>
        <v>2652</v>
      </c>
      <c r="F21" s="55">
        <f t="shared" si="0"/>
        <v>1.3771657041314973</v>
      </c>
      <c r="G21" s="56">
        <f t="shared" si="2"/>
        <v>58.907152376721463</v>
      </c>
    </row>
    <row r="22" spans="1:7">
      <c r="A22" s="44">
        <v>75</v>
      </c>
      <c r="B22" s="37" t="s">
        <v>59</v>
      </c>
      <c r="C22" s="53">
        <v>59</v>
      </c>
      <c r="D22" s="45">
        <v>37230</v>
      </c>
      <c r="E22" s="54">
        <f t="shared" si="1"/>
        <v>2711</v>
      </c>
      <c r="F22" s="55">
        <f t="shared" si="0"/>
        <v>1.3105286539315859</v>
      </c>
      <c r="G22" s="56">
        <f t="shared" si="2"/>
        <v>60.217681030653047</v>
      </c>
    </row>
    <row r="23" spans="1:7">
      <c r="A23" s="44">
        <v>48</v>
      </c>
      <c r="B23" s="37" t="s">
        <v>95</v>
      </c>
      <c r="C23" s="53">
        <v>57</v>
      </c>
      <c r="D23" s="45">
        <v>28500</v>
      </c>
      <c r="E23" s="54">
        <f t="shared" si="1"/>
        <v>2768</v>
      </c>
      <c r="F23" s="55">
        <f t="shared" si="0"/>
        <v>1.2661039537983119</v>
      </c>
      <c r="G23" s="56">
        <f t="shared" si="2"/>
        <v>61.483784984451361</v>
      </c>
    </row>
    <row r="24" spans="1:7">
      <c r="A24" s="44">
        <v>88</v>
      </c>
      <c r="B24" s="37" t="s">
        <v>87</v>
      </c>
      <c r="C24" s="53">
        <v>56</v>
      </c>
      <c r="D24" s="45">
        <v>24574</v>
      </c>
      <c r="E24" s="54">
        <f t="shared" si="1"/>
        <v>2824</v>
      </c>
      <c r="F24" s="55">
        <f t="shared" si="0"/>
        <v>1.2438916037316747</v>
      </c>
      <c r="G24" s="56">
        <f t="shared" si="2"/>
        <v>62.727676588183037</v>
      </c>
    </row>
    <row r="25" spans="1:7">
      <c r="A25" s="44">
        <v>41</v>
      </c>
      <c r="B25" s="37" t="s">
        <v>65</v>
      </c>
      <c r="C25" s="53">
        <v>52</v>
      </c>
      <c r="D25" s="45">
        <v>35042</v>
      </c>
      <c r="E25" s="54">
        <f t="shared" si="1"/>
        <v>2876</v>
      </c>
      <c r="F25" s="55">
        <f t="shared" si="0"/>
        <v>1.1550422034651266</v>
      </c>
      <c r="G25" s="56">
        <f t="shared" si="2"/>
        <v>63.882718791648166</v>
      </c>
    </row>
    <row r="26" spans="1:7">
      <c r="A26" s="44">
        <v>88</v>
      </c>
      <c r="B26" s="37" t="s">
        <v>84</v>
      </c>
      <c r="C26" s="53">
        <v>52</v>
      </c>
      <c r="D26" s="45">
        <v>26505</v>
      </c>
      <c r="E26" s="54">
        <f t="shared" si="1"/>
        <v>2928</v>
      </c>
      <c r="F26" s="55">
        <f t="shared" si="0"/>
        <v>1.1550422034651266</v>
      </c>
      <c r="G26" s="56">
        <f t="shared" si="2"/>
        <v>65.037760995113288</v>
      </c>
    </row>
    <row r="27" spans="1:7">
      <c r="A27" s="44">
        <v>75</v>
      </c>
      <c r="B27" s="37" t="s">
        <v>60</v>
      </c>
      <c r="C27" s="53">
        <v>50</v>
      </c>
      <c r="D27" s="45">
        <v>33128</v>
      </c>
      <c r="E27" s="54">
        <f t="shared" si="1"/>
        <v>2978</v>
      </c>
      <c r="F27" s="55">
        <f t="shared" si="0"/>
        <v>1.1106175033318524</v>
      </c>
      <c r="G27" s="56">
        <f t="shared" si="2"/>
        <v>66.14837849844514</v>
      </c>
    </row>
    <row r="28" spans="1:7">
      <c r="A28" s="44">
        <v>88</v>
      </c>
      <c r="B28" s="37" t="s">
        <v>85</v>
      </c>
      <c r="C28" s="57">
        <v>50</v>
      </c>
      <c r="D28" s="45">
        <v>22996</v>
      </c>
      <c r="E28" s="54">
        <f t="shared" si="1"/>
        <v>3028</v>
      </c>
      <c r="F28" s="55">
        <f t="shared" si="0"/>
        <v>1.1106175033318524</v>
      </c>
      <c r="G28" s="56">
        <f t="shared" si="2"/>
        <v>67.258996001776993</v>
      </c>
    </row>
    <row r="29" spans="1:7">
      <c r="A29" s="44">
        <v>41</v>
      </c>
      <c r="B29" s="37" t="s">
        <v>78</v>
      </c>
      <c r="C29" s="53">
        <v>47</v>
      </c>
      <c r="D29" s="45">
        <v>24993</v>
      </c>
      <c r="E29" s="54">
        <f t="shared" si="1"/>
        <v>3075</v>
      </c>
      <c r="F29" s="55">
        <f t="shared" si="0"/>
        <v>1.0439804531319414</v>
      </c>
      <c r="G29" s="56">
        <f t="shared" si="2"/>
        <v>68.302976454908929</v>
      </c>
    </row>
    <row r="30" spans="1:7">
      <c r="A30" s="44">
        <v>88</v>
      </c>
      <c r="B30" s="46" t="s">
        <v>86</v>
      </c>
      <c r="C30" s="53">
        <v>46</v>
      </c>
      <c r="D30" s="45">
        <v>17393</v>
      </c>
      <c r="E30" s="54">
        <f t="shared" si="1"/>
        <v>3121</v>
      </c>
      <c r="F30" s="55">
        <f t="shared" si="0"/>
        <v>1.0217681030653043</v>
      </c>
      <c r="G30" s="56">
        <f t="shared" si="2"/>
        <v>69.324744557974228</v>
      </c>
    </row>
    <row r="31" spans="1:7">
      <c r="A31" s="44">
        <v>41</v>
      </c>
      <c r="B31" s="37" t="s">
        <v>79</v>
      </c>
      <c r="C31" s="53">
        <v>45</v>
      </c>
      <c r="D31" s="45">
        <v>25585</v>
      </c>
      <c r="E31" s="54">
        <f t="shared" si="1"/>
        <v>3166</v>
      </c>
      <c r="F31" s="55">
        <f t="shared" si="0"/>
        <v>0.99955575299866728</v>
      </c>
      <c r="G31" s="56">
        <f t="shared" si="2"/>
        <v>70.324300310972902</v>
      </c>
    </row>
    <row r="32" spans="1:7">
      <c r="A32" s="44">
        <v>40</v>
      </c>
      <c r="B32" s="37" t="s">
        <v>6</v>
      </c>
      <c r="C32" s="53">
        <v>45</v>
      </c>
      <c r="D32" s="45">
        <v>22326</v>
      </c>
      <c r="E32" s="54">
        <f t="shared" si="1"/>
        <v>3211</v>
      </c>
      <c r="F32" s="55">
        <f t="shared" si="0"/>
        <v>0.99955575299866728</v>
      </c>
      <c r="G32" s="56">
        <f t="shared" si="2"/>
        <v>71.323856063971576</v>
      </c>
    </row>
    <row r="33" spans="1:7">
      <c r="A33" s="44">
        <v>49</v>
      </c>
      <c r="B33" s="46" t="s">
        <v>102</v>
      </c>
      <c r="C33" s="53">
        <v>45</v>
      </c>
      <c r="D33" s="45">
        <v>19290</v>
      </c>
      <c r="E33" s="54">
        <f t="shared" si="1"/>
        <v>3256</v>
      </c>
      <c r="F33" s="55">
        <f t="shared" si="0"/>
        <v>0.99955575299866728</v>
      </c>
      <c r="G33" s="56">
        <f t="shared" si="2"/>
        <v>72.32341181697025</v>
      </c>
    </row>
    <row r="34" spans="1:7">
      <c r="A34" s="44">
        <v>43</v>
      </c>
      <c r="B34" s="37" t="s">
        <v>37</v>
      </c>
      <c r="C34" s="53">
        <v>44</v>
      </c>
      <c r="D34" s="45">
        <v>17084</v>
      </c>
      <c r="E34" s="54">
        <f t="shared" si="1"/>
        <v>3300</v>
      </c>
      <c r="F34" s="55">
        <f t="shared" si="0"/>
        <v>0.97734340293203026</v>
      </c>
      <c r="G34" s="56">
        <f t="shared" si="2"/>
        <v>73.300755219902285</v>
      </c>
    </row>
    <row r="35" spans="1:7">
      <c r="A35" s="44">
        <v>48</v>
      </c>
      <c r="B35" s="37" t="s">
        <v>100</v>
      </c>
      <c r="C35" s="53">
        <v>43</v>
      </c>
      <c r="D35" s="45">
        <v>21500</v>
      </c>
      <c r="E35" s="54">
        <f t="shared" si="1"/>
        <v>3343</v>
      </c>
      <c r="F35" s="55">
        <f t="shared" si="0"/>
        <v>0.95513105286539313</v>
      </c>
      <c r="G35" s="56">
        <f t="shared" si="2"/>
        <v>74.255886272767682</v>
      </c>
    </row>
    <row r="36" spans="1:7">
      <c r="A36" s="44">
        <v>70</v>
      </c>
      <c r="B36" s="46" t="s">
        <v>13</v>
      </c>
      <c r="C36" s="53">
        <v>43</v>
      </c>
      <c r="D36" s="45">
        <v>12845</v>
      </c>
      <c r="E36" s="54">
        <f t="shared" si="1"/>
        <v>3386</v>
      </c>
      <c r="F36" s="55">
        <f t="shared" si="0"/>
        <v>0.95513105286539313</v>
      </c>
      <c r="G36" s="56">
        <f t="shared" si="2"/>
        <v>75.21101732563308</v>
      </c>
    </row>
    <row r="37" spans="1:7">
      <c r="A37" s="44">
        <v>25</v>
      </c>
      <c r="B37" s="37" t="s">
        <v>21</v>
      </c>
      <c r="C37" s="57">
        <v>40</v>
      </c>
      <c r="D37" s="45">
        <v>18315</v>
      </c>
      <c r="E37" s="54">
        <f t="shared" si="1"/>
        <v>3426</v>
      </c>
      <c r="F37" s="55">
        <f t="shared" si="0"/>
        <v>0.88849400266548195</v>
      </c>
      <c r="G37" s="56">
        <f t="shared" si="2"/>
        <v>76.099511328298561</v>
      </c>
    </row>
    <row r="38" spans="1:7">
      <c r="A38" s="44">
        <v>43</v>
      </c>
      <c r="B38" s="37" t="s">
        <v>40</v>
      </c>
      <c r="C38" s="53">
        <v>39</v>
      </c>
      <c r="D38" s="45">
        <v>16175</v>
      </c>
      <c r="E38" s="54">
        <f t="shared" si="1"/>
        <v>3465</v>
      </c>
      <c r="F38" s="55">
        <f t="shared" si="0"/>
        <v>0.86628165259884493</v>
      </c>
      <c r="G38" s="56">
        <f t="shared" si="2"/>
        <v>76.965792980897405</v>
      </c>
    </row>
    <row r="39" spans="1:7">
      <c r="A39" s="44">
        <v>43</v>
      </c>
      <c r="B39" s="37" t="s">
        <v>37</v>
      </c>
      <c r="C39" s="53">
        <v>39</v>
      </c>
      <c r="D39" s="45">
        <v>15714</v>
      </c>
      <c r="E39" s="54">
        <f t="shared" si="1"/>
        <v>3504</v>
      </c>
      <c r="F39" s="55">
        <f t="shared" si="0"/>
        <v>0.86628165259884493</v>
      </c>
      <c r="G39" s="56">
        <f t="shared" si="2"/>
        <v>77.832074633496248</v>
      </c>
    </row>
    <row r="40" spans="1:7">
      <c r="A40" s="44">
        <v>25</v>
      </c>
      <c r="B40" s="37" t="s">
        <v>22</v>
      </c>
      <c r="C40" s="57">
        <v>39</v>
      </c>
      <c r="D40" s="45">
        <v>23236</v>
      </c>
      <c r="E40" s="54">
        <f t="shared" si="1"/>
        <v>3543</v>
      </c>
      <c r="F40" s="55">
        <f t="shared" si="0"/>
        <v>0.86628165259884493</v>
      </c>
      <c r="G40" s="56">
        <f t="shared" si="2"/>
        <v>78.698356286095091</v>
      </c>
    </row>
    <row r="41" spans="1:7">
      <c r="A41" s="44">
        <v>48</v>
      </c>
      <c r="B41" s="37" t="s">
        <v>98</v>
      </c>
      <c r="C41" s="53">
        <v>38</v>
      </c>
      <c r="D41" s="45">
        <v>18950</v>
      </c>
      <c r="E41" s="54">
        <f t="shared" si="1"/>
        <v>3581</v>
      </c>
      <c r="F41" s="55">
        <f t="shared" si="0"/>
        <v>0.84406930253220791</v>
      </c>
      <c r="G41" s="56">
        <f t="shared" si="2"/>
        <v>79.542425588627296</v>
      </c>
    </row>
    <row r="42" spans="1:7">
      <c r="A42" s="44">
        <v>44</v>
      </c>
      <c r="B42" s="37" t="s">
        <v>92</v>
      </c>
      <c r="C42" s="53">
        <v>38</v>
      </c>
      <c r="D42" s="45">
        <v>24467</v>
      </c>
      <c r="E42" s="54">
        <f t="shared" si="1"/>
        <v>3619</v>
      </c>
      <c r="F42" s="55">
        <f t="shared" si="0"/>
        <v>0.84406930253220791</v>
      </c>
      <c r="G42" s="56">
        <f t="shared" si="2"/>
        <v>80.386494891159501</v>
      </c>
    </row>
    <row r="43" spans="1:7">
      <c r="A43" s="44">
        <v>43</v>
      </c>
      <c r="B43" s="37" t="s">
        <v>36</v>
      </c>
      <c r="C43" s="53">
        <v>35</v>
      </c>
      <c r="D43" s="45">
        <v>15060</v>
      </c>
      <c r="E43" s="54">
        <f t="shared" si="1"/>
        <v>3654</v>
      </c>
      <c r="F43" s="55">
        <f t="shared" si="0"/>
        <v>0.77743225233229674</v>
      </c>
      <c r="G43" s="56">
        <f t="shared" si="2"/>
        <v>81.163927143491804</v>
      </c>
    </row>
    <row r="44" spans="1:7">
      <c r="A44" s="44">
        <v>43</v>
      </c>
      <c r="B44" s="37" t="s">
        <v>35</v>
      </c>
      <c r="C44" s="53">
        <v>35</v>
      </c>
      <c r="D44" s="45">
        <v>19096</v>
      </c>
      <c r="E44" s="54">
        <f t="shared" si="1"/>
        <v>3689</v>
      </c>
      <c r="F44" s="55">
        <f t="shared" si="0"/>
        <v>0.77743225233229674</v>
      </c>
      <c r="G44" s="56">
        <f t="shared" si="2"/>
        <v>81.941359395824108</v>
      </c>
    </row>
    <row r="45" spans="1:7">
      <c r="A45" s="44">
        <v>40</v>
      </c>
      <c r="B45" s="37" t="s">
        <v>8</v>
      </c>
      <c r="C45" s="53">
        <v>34</v>
      </c>
      <c r="D45" s="45">
        <v>16615</v>
      </c>
      <c r="E45" s="54">
        <f t="shared" si="1"/>
        <v>3723</v>
      </c>
      <c r="F45" s="55">
        <f t="shared" si="0"/>
        <v>0.75521990226565971</v>
      </c>
      <c r="G45" s="56">
        <f t="shared" si="2"/>
        <v>82.696579298089773</v>
      </c>
    </row>
    <row r="46" spans="1:7">
      <c r="A46" s="44">
        <v>75</v>
      </c>
      <c r="B46" s="37" t="s">
        <v>60</v>
      </c>
      <c r="C46" s="57">
        <v>32</v>
      </c>
      <c r="D46" s="45">
        <v>31018</v>
      </c>
      <c r="E46" s="54">
        <f t="shared" si="1"/>
        <v>3755</v>
      </c>
      <c r="F46" s="55">
        <f t="shared" si="0"/>
        <v>0.71079520213238556</v>
      </c>
      <c r="G46" s="56">
        <f t="shared" si="2"/>
        <v>83.407374500222161</v>
      </c>
    </row>
    <row r="47" spans="1:7">
      <c r="A47" s="44">
        <v>48</v>
      </c>
      <c r="B47" s="46" t="s">
        <v>43</v>
      </c>
      <c r="C47" s="53">
        <v>32</v>
      </c>
      <c r="D47" s="45">
        <v>16800</v>
      </c>
      <c r="E47" s="54">
        <f t="shared" si="1"/>
        <v>3787</v>
      </c>
      <c r="F47" s="55">
        <f t="shared" si="0"/>
        <v>0.71079520213238556</v>
      </c>
      <c r="G47" s="56">
        <f t="shared" si="2"/>
        <v>84.11816970235455</v>
      </c>
    </row>
    <row r="48" spans="1:7">
      <c r="A48" s="44">
        <v>48</v>
      </c>
      <c r="B48" s="37" t="s">
        <v>99</v>
      </c>
      <c r="C48" s="53">
        <v>31</v>
      </c>
      <c r="D48" s="45">
        <v>14720</v>
      </c>
      <c r="E48" s="54">
        <f t="shared" si="1"/>
        <v>3818</v>
      </c>
      <c r="F48" s="55">
        <f t="shared" si="0"/>
        <v>0.68858285206574865</v>
      </c>
      <c r="G48" s="56">
        <f t="shared" si="2"/>
        <v>84.806752554420299</v>
      </c>
    </row>
    <row r="49" spans="1:7">
      <c r="A49" s="44">
        <v>41</v>
      </c>
      <c r="B49" s="37" t="s">
        <v>83</v>
      </c>
      <c r="C49" s="57">
        <v>31</v>
      </c>
      <c r="D49" s="45">
        <v>16120</v>
      </c>
      <c r="E49" s="54">
        <f t="shared" si="1"/>
        <v>3849</v>
      </c>
      <c r="F49" s="55">
        <f t="shared" si="0"/>
        <v>0.68858285206574865</v>
      </c>
      <c r="G49" s="56">
        <f t="shared" si="2"/>
        <v>85.495335406486049</v>
      </c>
    </row>
    <row r="50" spans="1:7">
      <c r="A50" s="44">
        <v>75</v>
      </c>
      <c r="B50" s="37" t="s">
        <v>61</v>
      </c>
      <c r="C50" s="57">
        <v>26</v>
      </c>
      <c r="D50" s="45">
        <v>15783</v>
      </c>
      <c r="E50" s="54">
        <f t="shared" si="1"/>
        <v>3875</v>
      </c>
      <c r="F50" s="55">
        <f t="shared" si="0"/>
        <v>0.57752110173256332</v>
      </c>
      <c r="G50" s="56">
        <f t="shared" si="2"/>
        <v>86.072856508218607</v>
      </c>
    </row>
    <row r="51" spans="1:7">
      <c r="A51" s="44">
        <v>25</v>
      </c>
      <c r="B51" s="46" t="s">
        <v>18</v>
      </c>
      <c r="C51" s="53">
        <v>26</v>
      </c>
      <c r="D51" s="45">
        <v>8974</v>
      </c>
      <c r="E51" s="54">
        <f t="shared" si="1"/>
        <v>3901</v>
      </c>
      <c r="F51" s="55">
        <f t="shared" si="0"/>
        <v>0.57752110173256332</v>
      </c>
      <c r="G51" s="56">
        <f t="shared" si="2"/>
        <v>86.650377609951164</v>
      </c>
    </row>
    <row r="52" spans="1:7">
      <c r="A52" s="44">
        <v>25</v>
      </c>
      <c r="B52" s="37" t="s">
        <v>19</v>
      </c>
      <c r="C52" s="57">
        <v>25</v>
      </c>
      <c r="D52" s="45">
        <v>15539</v>
      </c>
      <c r="E52" s="54">
        <f t="shared" si="1"/>
        <v>3926</v>
      </c>
      <c r="F52" s="55">
        <f t="shared" si="0"/>
        <v>0.55530875166592619</v>
      </c>
      <c r="G52" s="56">
        <f t="shared" si="2"/>
        <v>87.205686361617097</v>
      </c>
    </row>
    <row r="53" spans="1:7">
      <c r="A53" s="44">
        <v>41</v>
      </c>
      <c r="B53" s="37" t="s">
        <v>77</v>
      </c>
      <c r="C53" s="53">
        <v>23</v>
      </c>
      <c r="D53" s="45">
        <v>11685</v>
      </c>
      <c r="E53" s="54">
        <f t="shared" si="1"/>
        <v>3949</v>
      </c>
      <c r="F53" s="55">
        <f t="shared" si="0"/>
        <v>0.51088405153265215</v>
      </c>
      <c r="G53" s="56">
        <f t="shared" si="2"/>
        <v>87.716570413149753</v>
      </c>
    </row>
    <row r="54" spans="1:7">
      <c r="A54" s="44">
        <v>25</v>
      </c>
      <c r="B54" s="37" t="s">
        <v>20</v>
      </c>
      <c r="C54" s="57">
        <v>22</v>
      </c>
      <c r="D54" s="45">
        <v>10260</v>
      </c>
      <c r="E54" s="54">
        <f t="shared" si="1"/>
        <v>3971</v>
      </c>
      <c r="F54" s="55">
        <f t="shared" si="0"/>
        <v>0.48867170146601513</v>
      </c>
      <c r="G54" s="56">
        <f t="shared" si="2"/>
        <v>88.205242114615771</v>
      </c>
    </row>
    <row r="55" spans="1:7">
      <c r="A55" s="44">
        <v>70</v>
      </c>
      <c r="B55" s="37" t="s">
        <v>103</v>
      </c>
      <c r="C55" s="53">
        <v>22</v>
      </c>
      <c r="D55" s="45">
        <v>15789</v>
      </c>
      <c r="E55" s="54">
        <f t="shared" si="1"/>
        <v>3993</v>
      </c>
      <c r="F55" s="55">
        <f t="shared" si="0"/>
        <v>0.48867170146601513</v>
      </c>
      <c r="G55" s="56">
        <f t="shared" si="2"/>
        <v>88.693913816081789</v>
      </c>
    </row>
    <row r="56" spans="1:7">
      <c r="A56" s="44">
        <v>48</v>
      </c>
      <c r="B56" s="37" t="s">
        <v>97</v>
      </c>
      <c r="C56" s="53">
        <v>21</v>
      </c>
      <c r="D56" s="45">
        <v>10500</v>
      </c>
      <c r="E56" s="54">
        <f t="shared" si="1"/>
        <v>4014</v>
      </c>
      <c r="F56" s="55">
        <f t="shared" si="0"/>
        <v>0.46645935139937805</v>
      </c>
      <c r="G56" s="56">
        <f t="shared" si="2"/>
        <v>89.160373167481168</v>
      </c>
    </row>
    <row r="57" spans="1:7">
      <c r="A57" s="44">
        <v>43</v>
      </c>
      <c r="B57" s="37" t="s">
        <v>34</v>
      </c>
      <c r="C57" s="53">
        <v>21</v>
      </c>
      <c r="D57" s="45">
        <v>7090</v>
      </c>
      <c r="E57" s="54">
        <f t="shared" si="1"/>
        <v>4035</v>
      </c>
      <c r="F57" s="55">
        <f t="shared" si="0"/>
        <v>0.46645935139937805</v>
      </c>
      <c r="G57" s="56">
        <f t="shared" si="2"/>
        <v>89.626832518880548</v>
      </c>
    </row>
    <row r="58" spans="1:7">
      <c r="A58" s="44">
        <v>44</v>
      </c>
      <c r="B58" s="47" t="s">
        <v>93</v>
      </c>
      <c r="C58" s="53">
        <v>21</v>
      </c>
      <c r="D58" s="45">
        <v>10434</v>
      </c>
      <c r="E58" s="54">
        <f t="shared" si="1"/>
        <v>4056</v>
      </c>
      <c r="F58" s="55">
        <f t="shared" si="0"/>
        <v>0.46645935139937805</v>
      </c>
      <c r="G58" s="56">
        <f t="shared" si="2"/>
        <v>90.093291870279927</v>
      </c>
    </row>
    <row r="59" spans="1:7">
      <c r="A59" s="44">
        <v>41</v>
      </c>
      <c r="B59" s="37" t="s">
        <v>81</v>
      </c>
      <c r="C59" s="53">
        <v>20</v>
      </c>
      <c r="D59" s="45">
        <v>11733</v>
      </c>
      <c r="E59" s="54">
        <f t="shared" si="1"/>
        <v>4076</v>
      </c>
      <c r="F59" s="55">
        <f t="shared" si="0"/>
        <v>0.44424700133274098</v>
      </c>
      <c r="G59" s="56">
        <f t="shared" si="2"/>
        <v>90.537538871612668</v>
      </c>
    </row>
    <row r="60" spans="1:7">
      <c r="A60" s="44">
        <v>48</v>
      </c>
      <c r="B60" s="46" t="s">
        <v>47</v>
      </c>
      <c r="C60" s="53">
        <v>20</v>
      </c>
      <c r="D60" s="45">
        <v>10200</v>
      </c>
      <c r="E60" s="54">
        <f t="shared" si="1"/>
        <v>4096</v>
      </c>
      <c r="F60" s="55">
        <f t="shared" si="0"/>
        <v>0.44424700133274098</v>
      </c>
      <c r="G60" s="56">
        <f t="shared" si="2"/>
        <v>90.981785872945409</v>
      </c>
    </row>
    <row r="61" spans="1:7">
      <c r="A61" s="44">
        <v>44</v>
      </c>
      <c r="B61" s="37" t="s">
        <v>94</v>
      </c>
      <c r="C61" s="57">
        <v>20</v>
      </c>
      <c r="D61" s="45">
        <v>6500</v>
      </c>
      <c r="E61" s="54">
        <f t="shared" si="1"/>
        <v>4116</v>
      </c>
      <c r="F61" s="55">
        <f t="shared" si="0"/>
        <v>0.44424700133274098</v>
      </c>
      <c r="G61" s="56">
        <f t="shared" si="2"/>
        <v>91.42603287427815</v>
      </c>
    </row>
    <row r="62" spans="1:7">
      <c r="A62" s="44">
        <v>49</v>
      </c>
      <c r="B62" s="37" t="s">
        <v>49</v>
      </c>
      <c r="C62" s="53">
        <v>20</v>
      </c>
      <c r="D62" s="45">
        <v>10285</v>
      </c>
      <c r="E62" s="54">
        <f t="shared" si="1"/>
        <v>4136</v>
      </c>
      <c r="F62" s="55">
        <f t="shared" si="0"/>
        <v>0.44424700133274098</v>
      </c>
      <c r="G62" s="56">
        <f t="shared" si="2"/>
        <v>91.87027987561089</v>
      </c>
    </row>
    <row r="63" spans="1:7">
      <c r="A63" s="44">
        <v>48</v>
      </c>
      <c r="B63" s="46" t="s">
        <v>45</v>
      </c>
      <c r="C63" s="57">
        <v>19</v>
      </c>
      <c r="D63" s="45">
        <v>9975</v>
      </c>
      <c r="E63" s="54">
        <f t="shared" si="1"/>
        <v>4155</v>
      </c>
      <c r="F63" s="55">
        <f t="shared" si="0"/>
        <v>0.42203465126610396</v>
      </c>
      <c r="G63" s="56">
        <f t="shared" si="2"/>
        <v>92.292314526876993</v>
      </c>
    </row>
    <row r="64" spans="1:7">
      <c r="A64" s="44">
        <v>43</v>
      </c>
      <c r="B64" s="37" t="s">
        <v>38</v>
      </c>
      <c r="C64" s="57">
        <v>16</v>
      </c>
      <c r="D64" s="45">
        <v>6647</v>
      </c>
      <c r="E64" s="54">
        <f t="shared" si="1"/>
        <v>4171</v>
      </c>
      <c r="F64" s="55">
        <f t="shared" si="0"/>
        <v>0.35539760106619278</v>
      </c>
      <c r="G64" s="56">
        <f t="shared" si="2"/>
        <v>92.64771212794318</v>
      </c>
    </row>
    <row r="65" spans="1:7">
      <c r="A65" s="44">
        <v>44</v>
      </c>
      <c r="B65" s="37" t="s">
        <v>90</v>
      </c>
      <c r="C65" s="53">
        <v>16</v>
      </c>
      <c r="D65" s="45">
        <v>7520</v>
      </c>
      <c r="E65" s="54">
        <f t="shared" si="1"/>
        <v>4187</v>
      </c>
      <c r="F65" s="55">
        <f t="shared" si="0"/>
        <v>0.35539760106619278</v>
      </c>
      <c r="G65" s="56">
        <f t="shared" si="2"/>
        <v>93.003109729009367</v>
      </c>
    </row>
    <row r="66" spans="1:7">
      <c r="A66" s="44">
        <v>48</v>
      </c>
      <c r="B66" s="46" t="s">
        <v>42</v>
      </c>
      <c r="C66" s="53">
        <v>15</v>
      </c>
      <c r="D66" s="45">
        <v>7875</v>
      </c>
      <c r="E66" s="54">
        <f t="shared" si="1"/>
        <v>4202</v>
      </c>
      <c r="F66" s="55">
        <f t="shared" si="0"/>
        <v>0.33318525099955576</v>
      </c>
      <c r="G66" s="56">
        <f t="shared" si="2"/>
        <v>93.33629498000893</v>
      </c>
    </row>
    <row r="67" spans="1:7">
      <c r="A67" s="44">
        <v>20</v>
      </c>
      <c r="B67" s="46" t="s">
        <v>75</v>
      </c>
      <c r="C67" s="53">
        <v>15</v>
      </c>
      <c r="D67" s="45">
        <v>3433</v>
      </c>
      <c r="E67" s="54">
        <f t="shared" si="1"/>
        <v>4217</v>
      </c>
      <c r="F67" s="55">
        <f t="shared" ref="F67:F116" si="3">(C67/$E$116)*100</f>
        <v>0.33318525099955576</v>
      </c>
      <c r="G67" s="56">
        <f t="shared" si="2"/>
        <v>93.669480231008492</v>
      </c>
    </row>
    <row r="68" spans="1:7">
      <c r="A68" s="44">
        <v>48</v>
      </c>
      <c r="B68" s="46" t="s">
        <v>46</v>
      </c>
      <c r="C68" s="57">
        <v>13</v>
      </c>
      <c r="D68" s="45">
        <v>6825</v>
      </c>
      <c r="E68" s="54">
        <f t="shared" ref="E68:E116" si="4">E67+C68</f>
        <v>4230</v>
      </c>
      <c r="F68" s="55">
        <f t="shared" si="3"/>
        <v>0.28876055086628166</v>
      </c>
      <c r="G68" s="56">
        <f t="shared" ref="G68:G116" si="5">G67+F68</f>
        <v>93.958240781874778</v>
      </c>
    </row>
    <row r="69" spans="1:7">
      <c r="A69" s="44">
        <v>25</v>
      </c>
      <c r="B69" s="37" t="s">
        <v>16</v>
      </c>
      <c r="C69" s="53">
        <v>13</v>
      </c>
      <c r="D69" s="45">
        <v>6404</v>
      </c>
      <c r="E69" s="54">
        <f t="shared" si="4"/>
        <v>4243</v>
      </c>
      <c r="F69" s="55">
        <f t="shared" si="3"/>
        <v>0.28876055086628166</v>
      </c>
      <c r="G69" s="56">
        <f t="shared" si="5"/>
        <v>94.247001332741064</v>
      </c>
    </row>
    <row r="70" spans="1:7">
      <c r="A70" s="44">
        <v>25</v>
      </c>
      <c r="B70" s="46" t="s">
        <v>17</v>
      </c>
      <c r="C70" s="53">
        <v>12</v>
      </c>
      <c r="D70" s="45">
        <v>6300</v>
      </c>
      <c r="E70" s="54">
        <f t="shared" si="4"/>
        <v>4255</v>
      </c>
      <c r="F70" s="55">
        <f t="shared" si="3"/>
        <v>0.26654820079964464</v>
      </c>
      <c r="G70" s="56">
        <f t="shared" si="5"/>
        <v>94.513549533540711</v>
      </c>
    </row>
    <row r="71" spans="1:7">
      <c r="A71" s="44">
        <v>41</v>
      </c>
      <c r="B71" s="37" t="s">
        <v>68</v>
      </c>
      <c r="C71" s="53">
        <v>11</v>
      </c>
      <c r="D71" s="45">
        <v>6899</v>
      </c>
      <c r="E71" s="54">
        <f t="shared" si="4"/>
        <v>4266</v>
      </c>
      <c r="F71" s="55">
        <f t="shared" si="3"/>
        <v>0.24433585073300756</v>
      </c>
      <c r="G71" s="56">
        <f t="shared" si="5"/>
        <v>94.75788538427372</v>
      </c>
    </row>
    <row r="72" spans="1:7">
      <c r="A72" s="44">
        <v>41</v>
      </c>
      <c r="B72" s="37" t="s">
        <v>67</v>
      </c>
      <c r="C72" s="53">
        <v>11</v>
      </c>
      <c r="D72" s="45">
        <v>7613</v>
      </c>
      <c r="E72" s="54">
        <f t="shared" si="4"/>
        <v>4277</v>
      </c>
      <c r="F72" s="55">
        <f t="shared" si="3"/>
        <v>0.24433585073300756</v>
      </c>
      <c r="G72" s="56">
        <f t="shared" si="5"/>
        <v>95.002221235006729</v>
      </c>
    </row>
    <row r="73" spans="1:7">
      <c r="A73" s="44">
        <v>70</v>
      </c>
      <c r="B73" s="45" t="s">
        <v>9</v>
      </c>
      <c r="C73" s="53">
        <v>11</v>
      </c>
      <c r="D73" s="45">
        <v>6864</v>
      </c>
      <c r="E73" s="54">
        <f t="shared" si="4"/>
        <v>4288</v>
      </c>
      <c r="F73" s="55">
        <f t="shared" si="3"/>
        <v>0.24433585073300756</v>
      </c>
      <c r="G73" s="56">
        <f t="shared" si="5"/>
        <v>95.246557085739738</v>
      </c>
    </row>
    <row r="74" spans="1:7">
      <c r="A74" s="44">
        <v>49</v>
      </c>
      <c r="B74" s="37" t="s">
        <v>104</v>
      </c>
      <c r="C74" s="53">
        <v>11</v>
      </c>
      <c r="D74" s="45">
        <v>5610</v>
      </c>
      <c r="E74" s="54">
        <f t="shared" si="4"/>
        <v>4299</v>
      </c>
      <c r="F74" s="55">
        <f t="shared" si="3"/>
        <v>0.24433585073300756</v>
      </c>
      <c r="G74" s="56">
        <f t="shared" si="5"/>
        <v>95.490892936472747</v>
      </c>
    </row>
    <row r="75" spans="1:7">
      <c r="A75" s="44">
        <v>41</v>
      </c>
      <c r="B75" s="37" t="s">
        <v>82</v>
      </c>
      <c r="C75" s="53">
        <v>10</v>
      </c>
      <c r="D75" s="45">
        <v>4617</v>
      </c>
      <c r="E75" s="54">
        <f t="shared" si="4"/>
        <v>4309</v>
      </c>
      <c r="F75" s="55">
        <f t="shared" si="3"/>
        <v>0.22212350066637049</v>
      </c>
      <c r="G75" s="56">
        <f t="shared" si="5"/>
        <v>95.713016437139117</v>
      </c>
    </row>
    <row r="76" spans="1:7">
      <c r="A76" s="44">
        <v>48</v>
      </c>
      <c r="B76" s="37" t="s">
        <v>89</v>
      </c>
      <c r="C76" s="57">
        <v>10</v>
      </c>
      <c r="D76" s="45">
        <v>5000</v>
      </c>
      <c r="E76" s="54">
        <f t="shared" si="4"/>
        <v>4319</v>
      </c>
      <c r="F76" s="55">
        <f t="shared" si="3"/>
        <v>0.22212350066637049</v>
      </c>
      <c r="G76" s="56">
        <f t="shared" si="5"/>
        <v>95.935139937805488</v>
      </c>
    </row>
    <row r="77" spans="1:7">
      <c r="A77" s="44">
        <v>49</v>
      </c>
      <c r="B77" s="47" t="s">
        <v>106</v>
      </c>
      <c r="C77" s="53">
        <v>10</v>
      </c>
      <c r="D77" s="50">
        <v>4555</v>
      </c>
      <c r="E77" s="54">
        <f t="shared" si="4"/>
        <v>4329</v>
      </c>
      <c r="F77" s="55">
        <f t="shared" si="3"/>
        <v>0.22212350066637049</v>
      </c>
      <c r="G77" s="56">
        <f t="shared" si="5"/>
        <v>96.157263438471858</v>
      </c>
    </row>
    <row r="78" spans="1:7">
      <c r="A78" s="44">
        <v>20</v>
      </c>
      <c r="B78" s="37" t="s">
        <v>76</v>
      </c>
      <c r="C78" s="53">
        <v>10</v>
      </c>
      <c r="D78" s="45">
        <v>7547</v>
      </c>
      <c r="E78" s="54">
        <f t="shared" si="4"/>
        <v>4339</v>
      </c>
      <c r="F78" s="55">
        <f t="shared" si="3"/>
        <v>0.22212350066637049</v>
      </c>
      <c r="G78" s="56">
        <f t="shared" si="5"/>
        <v>96.379386939138229</v>
      </c>
    </row>
    <row r="79" spans="1:7">
      <c r="A79" s="44">
        <v>41</v>
      </c>
      <c r="B79" s="37" t="s">
        <v>66</v>
      </c>
      <c r="C79" s="57">
        <v>9</v>
      </c>
      <c r="D79" s="45">
        <v>6335</v>
      </c>
      <c r="E79" s="54">
        <f t="shared" si="4"/>
        <v>4348</v>
      </c>
      <c r="F79" s="55">
        <f t="shared" si="3"/>
        <v>0.19991115059973344</v>
      </c>
      <c r="G79" s="56">
        <f t="shared" si="5"/>
        <v>96.579298089737961</v>
      </c>
    </row>
    <row r="80" spans="1:7">
      <c r="A80" s="44">
        <v>43</v>
      </c>
      <c r="B80" s="37" t="s">
        <v>41</v>
      </c>
      <c r="C80" s="53">
        <v>9</v>
      </c>
      <c r="D80" s="45">
        <v>4019</v>
      </c>
      <c r="E80" s="54">
        <f t="shared" si="4"/>
        <v>4357</v>
      </c>
      <c r="F80" s="55">
        <f t="shared" si="3"/>
        <v>0.19991115059973344</v>
      </c>
      <c r="G80" s="56">
        <f t="shared" si="5"/>
        <v>96.779209240337693</v>
      </c>
    </row>
    <row r="81" spans="1:7">
      <c r="A81" s="44">
        <v>48</v>
      </c>
      <c r="B81" s="46" t="s">
        <v>44</v>
      </c>
      <c r="C81" s="57">
        <v>9</v>
      </c>
      <c r="D81" s="45">
        <v>4725</v>
      </c>
      <c r="E81" s="54">
        <f t="shared" si="4"/>
        <v>4366</v>
      </c>
      <c r="F81" s="55">
        <f t="shared" si="3"/>
        <v>0.19991115059973344</v>
      </c>
      <c r="G81" s="56">
        <f t="shared" si="5"/>
        <v>96.979120390937425</v>
      </c>
    </row>
    <row r="82" spans="1:7">
      <c r="A82" s="44">
        <v>49</v>
      </c>
      <c r="B82" s="47" t="s">
        <v>101</v>
      </c>
      <c r="C82" s="53">
        <v>9</v>
      </c>
      <c r="D82" s="45">
        <v>5312</v>
      </c>
      <c r="E82" s="54">
        <f t="shared" si="4"/>
        <v>4375</v>
      </c>
      <c r="F82" s="55">
        <f t="shared" si="3"/>
        <v>0.19991115059973344</v>
      </c>
      <c r="G82" s="56">
        <f t="shared" si="5"/>
        <v>97.179031541537157</v>
      </c>
    </row>
    <row r="83" spans="1:7">
      <c r="A83" s="44">
        <v>49</v>
      </c>
      <c r="B83" s="37" t="s">
        <v>105</v>
      </c>
      <c r="C83" s="53">
        <v>9</v>
      </c>
      <c r="D83" s="45">
        <v>2790</v>
      </c>
      <c r="E83" s="54">
        <f t="shared" si="4"/>
        <v>4384</v>
      </c>
      <c r="F83" s="55">
        <f t="shared" si="3"/>
        <v>0.19991115059973344</v>
      </c>
      <c r="G83" s="56">
        <f t="shared" si="5"/>
        <v>97.378942692136889</v>
      </c>
    </row>
    <row r="84" spans="1:7">
      <c r="A84" s="44">
        <v>20</v>
      </c>
      <c r="B84" s="37" t="s">
        <v>72</v>
      </c>
      <c r="C84" s="53">
        <v>9</v>
      </c>
      <c r="D84" s="45">
        <v>3840</v>
      </c>
      <c r="E84" s="54">
        <f t="shared" si="4"/>
        <v>4393</v>
      </c>
      <c r="F84" s="55">
        <f t="shared" si="3"/>
        <v>0.19991115059973344</v>
      </c>
      <c r="G84" s="56">
        <f t="shared" si="5"/>
        <v>97.578853842736621</v>
      </c>
    </row>
    <row r="85" spans="1:7">
      <c r="A85" s="44">
        <v>49</v>
      </c>
      <c r="B85" s="37" t="s">
        <v>5</v>
      </c>
      <c r="C85" s="53">
        <v>9</v>
      </c>
      <c r="D85" s="45">
        <v>4529</v>
      </c>
      <c r="E85" s="54">
        <f t="shared" si="4"/>
        <v>4402</v>
      </c>
      <c r="F85" s="55">
        <f t="shared" si="3"/>
        <v>0.19991115059973344</v>
      </c>
      <c r="G85" s="56">
        <f t="shared" si="5"/>
        <v>97.778764993336353</v>
      </c>
    </row>
    <row r="86" spans="1:7">
      <c r="A86" s="44">
        <v>40</v>
      </c>
      <c r="B86" s="37" t="s">
        <v>52</v>
      </c>
      <c r="C86" s="57">
        <v>8</v>
      </c>
      <c r="D86" s="45">
        <v>3709</v>
      </c>
      <c r="E86" s="54">
        <f t="shared" si="4"/>
        <v>4410</v>
      </c>
      <c r="F86" s="55">
        <f t="shared" si="3"/>
        <v>0.17769880053309639</v>
      </c>
      <c r="G86" s="56">
        <f t="shared" si="5"/>
        <v>97.956463793869446</v>
      </c>
    </row>
    <row r="87" spans="1:7">
      <c r="A87" s="44">
        <v>20</v>
      </c>
      <c r="B87" s="37" t="s">
        <v>73</v>
      </c>
      <c r="C87" s="53">
        <v>8</v>
      </c>
      <c r="D87" s="45">
        <v>4054</v>
      </c>
      <c r="E87" s="54">
        <f t="shared" si="4"/>
        <v>4418</v>
      </c>
      <c r="F87" s="55">
        <f t="shared" si="3"/>
        <v>0.17769880053309639</v>
      </c>
      <c r="G87" s="56">
        <f t="shared" si="5"/>
        <v>98.13416259440254</v>
      </c>
    </row>
    <row r="88" spans="1:7">
      <c r="A88" s="44">
        <v>20</v>
      </c>
      <c r="B88" s="47" t="s">
        <v>74</v>
      </c>
      <c r="C88" s="57">
        <v>7</v>
      </c>
      <c r="D88" s="45">
        <v>2479</v>
      </c>
      <c r="E88" s="54">
        <f t="shared" si="4"/>
        <v>4425</v>
      </c>
      <c r="F88" s="55">
        <f t="shared" si="3"/>
        <v>0.15548645046645934</v>
      </c>
      <c r="G88" s="56">
        <f t="shared" si="5"/>
        <v>98.289649044868995</v>
      </c>
    </row>
    <row r="89" spans="1:7">
      <c r="A89" s="44">
        <v>41</v>
      </c>
      <c r="B89" s="37" t="s">
        <v>71</v>
      </c>
      <c r="C89" s="53">
        <v>6</v>
      </c>
      <c r="D89" s="45">
        <v>4159</v>
      </c>
      <c r="E89" s="54">
        <f t="shared" si="4"/>
        <v>4431</v>
      </c>
      <c r="F89" s="55">
        <f t="shared" si="3"/>
        <v>0.13327410039982232</v>
      </c>
      <c r="G89" s="56">
        <f t="shared" si="5"/>
        <v>98.422923145268811</v>
      </c>
    </row>
    <row r="90" spans="1:7">
      <c r="A90" s="44">
        <v>10</v>
      </c>
      <c r="B90" s="47" t="s">
        <v>26</v>
      </c>
      <c r="C90" s="53">
        <v>6</v>
      </c>
      <c r="D90" s="45">
        <v>3286</v>
      </c>
      <c r="E90" s="54">
        <f t="shared" si="4"/>
        <v>4437</v>
      </c>
      <c r="F90" s="55">
        <f t="shared" si="3"/>
        <v>0.13327410039982232</v>
      </c>
      <c r="G90" s="56">
        <f t="shared" si="5"/>
        <v>98.556197245668628</v>
      </c>
    </row>
    <row r="91" spans="1:7">
      <c r="A91" s="44">
        <v>75</v>
      </c>
      <c r="B91" s="37" t="s">
        <v>64</v>
      </c>
      <c r="C91" s="53">
        <v>5</v>
      </c>
      <c r="D91" s="45">
        <v>3040</v>
      </c>
      <c r="E91" s="54">
        <f t="shared" si="4"/>
        <v>4442</v>
      </c>
      <c r="F91" s="55">
        <f t="shared" si="3"/>
        <v>0.11106175033318524</v>
      </c>
      <c r="G91" s="56">
        <f t="shared" si="5"/>
        <v>98.66725899600182</v>
      </c>
    </row>
    <row r="92" spans="1:7">
      <c r="A92" s="44">
        <v>75</v>
      </c>
      <c r="B92" s="37" t="s">
        <v>63</v>
      </c>
      <c r="C92" s="53">
        <v>5</v>
      </c>
      <c r="D92" s="45">
        <v>2554</v>
      </c>
      <c r="E92" s="54">
        <f t="shared" si="4"/>
        <v>4447</v>
      </c>
      <c r="F92" s="55">
        <f t="shared" si="3"/>
        <v>0.11106175033318524</v>
      </c>
      <c r="G92" s="56">
        <f t="shared" si="5"/>
        <v>98.778320746335012</v>
      </c>
    </row>
    <row r="93" spans="1:7">
      <c r="A93" s="44">
        <v>49</v>
      </c>
      <c r="B93" s="37" t="s">
        <v>51</v>
      </c>
      <c r="C93" s="53">
        <v>5</v>
      </c>
      <c r="D93" s="45">
        <v>2211</v>
      </c>
      <c r="E93" s="54">
        <f t="shared" si="4"/>
        <v>4452</v>
      </c>
      <c r="F93" s="55">
        <f t="shared" si="3"/>
        <v>0.11106175033318524</v>
      </c>
      <c r="G93" s="56">
        <f t="shared" si="5"/>
        <v>98.889382496668205</v>
      </c>
    </row>
    <row r="94" spans="1:7">
      <c r="A94" s="44">
        <v>10</v>
      </c>
      <c r="B94" s="37" t="s">
        <v>27</v>
      </c>
      <c r="C94" s="53">
        <v>5</v>
      </c>
      <c r="D94" s="45">
        <v>1654</v>
      </c>
      <c r="E94" s="54">
        <f t="shared" si="4"/>
        <v>4457</v>
      </c>
      <c r="F94" s="55">
        <f t="shared" si="3"/>
        <v>0.11106175033318524</v>
      </c>
      <c r="G94" s="56">
        <f t="shared" si="5"/>
        <v>99.000444247001397</v>
      </c>
    </row>
    <row r="95" spans="1:7">
      <c r="A95" s="44">
        <v>43</v>
      </c>
      <c r="B95" s="37" t="s">
        <v>28</v>
      </c>
      <c r="C95" s="53">
        <v>4</v>
      </c>
      <c r="D95" s="45">
        <v>997</v>
      </c>
      <c r="E95" s="54">
        <f t="shared" si="4"/>
        <v>4461</v>
      </c>
      <c r="F95" s="55">
        <f t="shared" si="3"/>
        <v>8.8849400266548195E-2</v>
      </c>
      <c r="G95" s="56">
        <f t="shared" si="5"/>
        <v>99.089293647267951</v>
      </c>
    </row>
    <row r="96" spans="1:7">
      <c r="A96" s="44">
        <v>10</v>
      </c>
      <c r="B96" s="46" t="s">
        <v>23</v>
      </c>
      <c r="C96" s="53">
        <v>4</v>
      </c>
      <c r="D96" s="45">
        <v>1628</v>
      </c>
      <c r="E96" s="54">
        <f t="shared" si="4"/>
        <v>4465</v>
      </c>
      <c r="F96" s="55">
        <f t="shared" si="3"/>
        <v>8.8849400266548195E-2</v>
      </c>
      <c r="G96" s="56">
        <f t="shared" si="5"/>
        <v>99.178143047534505</v>
      </c>
    </row>
    <row r="97" spans="1:7">
      <c r="A97" s="44">
        <v>10</v>
      </c>
      <c r="B97" s="37" t="s">
        <v>24</v>
      </c>
      <c r="C97" s="53">
        <v>4</v>
      </c>
      <c r="D97" s="45">
        <v>1001</v>
      </c>
      <c r="E97" s="54">
        <f t="shared" si="4"/>
        <v>4469</v>
      </c>
      <c r="F97" s="55">
        <f t="shared" si="3"/>
        <v>8.8849400266548195E-2</v>
      </c>
      <c r="G97" s="56">
        <f t="shared" si="5"/>
        <v>99.266992447801059</v>
      </c>
    </row>
    <row r="98" spans="1:7">
      <c r="A98" s="44">
        <v>41</v>
      </c>
      <c r="B98" s="37" t="s">
        <v>69</v>
      </c>
      <c r="C98" s="53">
        <v>3</v>
      </c>
      <c r="D98" s="45">
        <v>1384</v>
      </c>
      <c r="E98" s="54">
        <f t="shared" si="4"/>
        <v>4472</v>
      </c>
      <c r="F98" s="55">
        <f t="shared" si="3"/>
        <v>6.663705019991116E-2</v>
      </c>
      <c r="G98" s="56">
        <f t="shared" si="5"/>
        <v>99.333629498000974</v>
      </c>
    </row>
    <row r="99" spans="1:7">
      <c r="A99" s="44">
        <v>43</v>
      </c>
      <c r="B99" s="37" t="s">
        <v>38</v>
      </c>
      <c r="C99" s="53">
        <v>3</v>
      </c>
      <c r="D99" s="45">
        <v>1263</v>
      </c>
      <c r="E99" s="54">
        <f t="shared" si="4"/>
        <v>4475</v>
      </c>
      <c r="F99" s="55">
        <f t="shared" si="3"/>
        <v>6.663705019991116E-2</v>
      </c>
      <c r="G99" s="56">
        <f t="shared" si="5"/>
        <v>99.400266548200889</v>
      </c>
    </row>
    <row r="100" spans="1:7">
      <c r="A100" s="44">
        <v>10</v>
      </c>
      <c r="B100" s="47" t="s">
        <v>25</v>
      </c>
      <c r="C100" s="53">
        <v>3</v>
      </c>
      <c r="D100" s="45">
        <v>960</v>
      </c>
      <c r="E100" s="54">
        <f t="shared" si="4"/>
        <v>4478</v>
      </c>
      <c r="F100" s="55">
        <f t="shared" si="3"/>
        <v>6.663705019991116E-2</v>
      </c>
      <c r="G100" s="56">
        <f t="shared" si="5"/>
        <v>99.466903598400805</v>
      </c>
    </row>
    <row r="101" spans="1:7">
      <c r="A101" s="44">
        <v>49</v>
      </c>
      <c r="B101" s="46" t="s">
        <v>32</v>
      </c>
      <c r="C101" s="53">
        <v>3</v>
      </c>
      <c r="D101" s="45">
        <v>791</v>
      </c>
      <c r="E101" s="54">
        <f t="shared" si="4"/>
        <v>4481</v>
      </c>
      <c r="F101" s="55">
        <f t="shared" si="3"/>
        <v>6.663705019991116E-2</v>
      </c>
      <c r="G101" s="56">
        <f t="shared" si="5"/>
        <v>99.53354064860072</v>
      </c>
    </row>
    <row r="102" spans="1:7">
      <c r="A102" s="44">
        <v>75</v>
      </c>
      <c r="B102" s="37" t="s">
        <v>61</v>
      </c>
      <c r="C102" s="57">
        <v>2</v>
      </c>
      <c r="D102" s="45">
        <v>1182</v>
      </c>
      <c r="E102" s="54">
        <f t="shared" si="4"/>
        <v>4483</v>
      </c>
      <c r="F102" s="55">
        <f t="shared" si="3"/>
        <v>4.4424700133274098E-2</v>
      </c>
      <c r="G102" s="56">
        <f t="shared" si="5"/>
        <v>99.577965348733997</v>
      </c>
    </row>
    <row r="103" spans="1:7">
      <c r="A103" s="44">
        <v>41</v>
      </c>
      <c r="B103" s="37" t="s">
        <v>77</v>
      </c>
      <c r="C103" s="53">
        <v>2</v>
      </c>
      <c r="D103" s="45">
        <v>722</v>
      </c>
      <c r="E103" s="54">
        <f t="shared" si="4"/>
        <v>4485</v>
      </c>
      <c r="F103" s="55">
        <f t="shared" si="3"/>
        <v>4.4424700133274098E-2</v>
      </c>
      <c r="G103" s="56">
        <f t="shared" si="5"/>
        <v>99.622390048867274</v>
      </c>
    </row>
    <row r="104" spans="1:7">
      <c r="A104" s="44">
        <v>43</v>
      </c>
      <c r="B104" s="46" t="s">
        <v>30</v>
      </c>
      <c r="C104" s="57">
        <v>2</v>
      </c>
      <c r="D104" s="45">
        <v>535</v>
      </c>
      <c r="E104" s="54">
        <f t="shared" si="4"/>
        <v>4487</v>
      </c>
      <c r="F104" s="55">
        <f t="shared" si="3"/>
        <v>4.4424700133274098E-2</v>
      </c>
      <c r="G104" s="56">
        <f t="shared" si="5"/>
        <v>99.666814749000551</v>
      </c>
    </row>
    <row r="105" spans="1:7">
      <c r="A105" s="44">
        <v>49</v>
      </c>
      <c r="B105" s="46" t="s">
        <v>4</v>
      </c>
      <c r="C105" s="53">
        <v>2</v>
      </c>
      <c r="D105" s="45">
        <v>582</v>
      </c>
      <c r="E105" s="54">
        <f t="shared" si="4"/>
        <v>4489</v>
      </c>
      <c r="F105" s="55">
        <f t="shared" si="3"/>
        <v>4.4424700133274098E-2</v>
      </c>
      <c r="G105" s="56">
        <f t="shared" si="5"/>
        <v>99.711239449133828</v>
      </c>
    </row>
    <row r="106" spans="1:7">
      <c r="A106" s="44">
        <v>49</v>
      </c>
      <c r="B106" s="37" t="s">
        <v>33</v>
      </c>
      <c r="C106" s="53">
        <v>2</v>
      </c>
      <c r="D106" s="45">
        <v>665</v>
      </c>
      <c r="E106" s="54">
        <f t="shared" si="4"/>
        <v>4491</v>
      </c>
      <c r="F106" s="55">
        <f t="shared" si="3"/>
        <v>4.4424700133274098E-2</v>
      </c>
      <c r="G106" s="56">
        <f t="shared" si="5"/>
        <v>99.755664149267105</v>
      </c>
    </row>
    <row r="107" spans="1:7">
      <c r="A107" s="44">
        <v>49</v>
      </c>
      <c r="B107" s="37" t="s">
        <v>31</v>
      </c>
      <c r="C107" s="53">
        <v>2</v>
      </c>
      <c r="D107" s="45">
        <v>833</v>
      </c>
      <c r="E107" s="54">
        <f t="shared" si="4"/>
        <v>4493</v>
      </c>
      <c r="F107" s="55">
        <f t="shared" si="3"/>
        <v>4.4424700133274098E-2</v>
      </c>
      <c r="G107" s="56">
        <f t="shared" si="5"/>
        <v>99.800088849400382</v>
      </c>
    </row>
    <row r="108" spans="1:7">
      <c r="A108" s="44">
        <v>41</v>
      </c>
      <c r="B108" s="37" t="s">
        <v>70</v>
      </c>
      <c r="C108" s="53">
        <v>1</v>
      </c>
      <c r="D108" s="45">
        <v>590</v>
      </c>
      <c r="E108" s="54">
        <f t="shared" si="4"/>
        <v>4494</v>
      </c>
      <c r="F108" s="55">
        <f t="shared" si="3"/>
        <v>2.2212350066637049E-2</v>
      </c>
      <c r="G108" s="56">
        <f t="shared" si="5"/>
        <v>99.82230119946702</v>
      </c>
    </row>
    <row r="109" spans="1:7">
      <c r="A109" s="44">
        <v>40</v>
      </c>
      <c r="B109" s="37" t="s">
        <v>53</v>
      </c>
      <c r="C109" s="53">
        <v>1</v>
      </c>
      <c r="D109" s="45">
        <v>230</v>
      </c>
      <c r="E109" s="54">
        <f t="shared" si="4"/>
        <v>4495</v>
      </c>
      <c r="F109" s="55">
        <f t="shared" si="3"/>
        <v>2.2212350066637049E-2</v>
      </c>
      <c r="G109" s="56">
        <f t="shared" si="5"/>
        <v>99.844513549533659</v>
      </c>
    </row>
    <row r="110" spans="1:7">
      <c r="A110" s="44">
        <v>48</v>
      </c>
      <c r="B110" s="37" t="s">
        <v>96</v>
      </c>
      <c r="C110" s="57">
        <v>1</v>
      </c>
      <c r="D110" s="45">
        <v>243</v>
      </c>
      <c r="E110" s="54">
        <f t="shared" si="4"/>
        <v>4496</v>
      </c>
      <c r="F110" s="55">
        <f t="shared" si="3"/>
        <v>2.2212350066637049E-2</v>
      </c>
      <c r="G110" s="56">
        <f t="shared" si="5"/>
        <v>99.866725899600297</v>
      </c>
    </row>
    <row r="111" spans="1:7">
      <c r="A111" s="44">
        <v>43</v>
      </c>
      <c r="B111" s="37" t="s">
        <v>38</v>
      </c>
      <c r="C111" s="53">
        <v>1</v>
      </c>
      <c r="D111" s="45">
        <v>456</v>
      </c>
      <c r="E111" s="54">
        <f t="shared" si="4"/>
        <v>4497</v>
      </c>
      <c r="F111" s="55">
        <f t="shared" si="3"/>
        <v>2.2212350066637049E-2</v>
      </c>
      <c r="G111" s="56">
        <f t="shared" si="5"/>
        <v>99.888938249666936</v>
      </c>
    </row>
    <row r="112" spans="1:7">
      <c r="A112" s="44">
        <v>43</v>
      </c>
      <c r="B112" s="37" t="s">
        <v>39</v>
      </c>
      <c r="C112" s="57">
        <v>1</v>
      </c>
      <c r="D112" s="45">
        <v>197</v>
      </c>
      <c r="E112" s="54">
        <f t="shared" si="4"/>
        <v>4498</v>
      </c>
      <c r="F112" s="55">
        <f t="shared" si="3"/>
        <v>2.2212350066637049E-2</v>
      </c>
      <c r="G112" s="56">
        <f t="shared" si="5"/>
        <v>99.911150599733574</v>
      </c>
    </row>
    <row r="113" spans="1:7">
      <c r="A113" s="44">
        <v>49</v>
      </c>
      <c r="B113" s="37" t="s">
        <v>108</v>
      </c>
      <c r="C113" s="53">
        <v>1</v>
      </c>
      <c r="D113" s="45">
        <v>682</v>
      </c>
      <c r="E113" s="54">
        <f t="shared" si="4"/>
        <v>4499</v>
      </c>
      <c r="F113" s="55">
        <f t="shared" si="3"/>
        <v>2.2212350066637049E-2</v>
      </c>
      <c r="G113" s="56">
        <f t="shared" si="5"/>
        <v>99.933362949800213</v>
      </c>
    </row>
    <row r="114" spans="1:7">
      <c r="A114" s="44">
        <v>49</v>
      </c>
      <c r="B114" s="37" t="s">
        <v>107</v>
      </c>
      <c r="C114" s="57">
        <v>1</v>
      </c>
      <c r="D114" s="45">
        <v>120</v>
      </c>
      <c r="E114" s="54">
        <f t="shared" si="4"/>
        <v>4500</v>
      </c>
      <c r="F114" s="55">
        <f t="shared" si="3"/>
        <v>2.2212350066637049E-2</v>
      </c>
      <c r="G114" s="56">
        <f t="shared" si="5"/>
        <v>99.955575299866851</v>
      </c>
    </row>
    <row r="115" spans="1:7">
      <c r="A115" s="44">
        <v>43</v>
      </c>
      <c r="B115" s="37" t="s">
        <v>29</v>
      </c>
      <c r="C115" s="53">
        <v>1</v>
      </c>
      <c r="D115" s="45">
        <v>35</v>
      </c>
      <c r="E115" s="54">
        <f t="shared" si="4"/>
        <v>4501</v>
      </c>
      <c r="F115" s="55">
        <f t="shared" si="3"/>
        <v>2.2212350066637049E-2</v>
      </c>
      <c r="G115" s="56">
        <f t="shared" si="5"/>
        <v>99.977787649933489</v>
      </c>
    </row>
    <row r="116" spans="1:7">
      <c r="A116" s="44">
        <v>44</v>
      </c>
      <c r="B116" s="37" t="s">
        <v>91</v>
      </c>
      <c r="C116" s="57">
        <v>1</v>
      </c>
      <c r="D116" s="45">
        <v>100</v>
      </c>
      <c r="E116" s="54">
        <f t="shared" si="4"/>
        <v>4502</v>
      </c>
      <c r="F116" s="55">
        <f t="shared" si="3"/>
        <v>2.2212350066637049E-2</v>
      </c>
      <c r="G116" s="56">
        <f t="shared" si="5"/>
        <v>100.00000000000013</v>
      </c>
    </row>
    <row r="117" spans="1:7">
      <c r="B117" s="37" t="s">
        <v>117</v>
      </c>
      <c r="C117" s="45" t="s">
        <v>117</v>
      </c>
      <c r="D117" s="45"/>
      <c r="E117" s="54"/>
    </row>
    <row r="118" spans="1:7">
      <c r="C118" s="45"/>
      <c r="D118" s="45"/>
      <c r="E118" s="54"/>
    </row>
    <row r="119" spans="1:7">
      <c r="C119" s="45"/>
      <c r="D119" s="45"/>
      <c r="E119" s="54"/>
    </row>
    <row r="120" spans="1:7">
      <c r="C120" s="45"/>
      <c r="D120" s="45"/>
      <c r="E120" s="54"/>
    </row>
    <row r="121" spans="1:7">
      <c r="C121" s="45"/>
      <c r="D121" s="45"/>
      <c r="E121" s="54"/>
    </row>
    <row r="122" spans="1:7">
      <c r="C122" s="45"/>
      <c r="D122" s="45"/>
      <c r="E122" s="54"/>
    </row>
    <row r="123" spans="1:7">
      <c r="C123" s="45"/>
      <c r="D123" s="45"/>
      <c r="E123" s="54"/>
    </row>
    <row r="124" spans="1:7">
      <c r="C124" s="45"/>
      <c r="D124" s="45"/>
      <c r="E124" s="54"/>
    </row>
    <row r="125" spans="1:7">
      <c r="C125" s="45"/>
      <c r="D125" s="45"/>
      <c r="E125" s="54"/>
    </row>
    <row r="126" spans="1:7">
      <c r="C126" s="45"/>
      <c r="D126" s="45"/>
      <c r="E126" s="54"/>
    </row>
    <row r="127" spans="1:7">
      <c r="C127" s="45"/>
      <c r="D127" s="45"/>
      <c r="E127" s="54"/>
    </row>
    <row r="128" spans="1:7">
      <c r="C128" s="45"/>
      <c r="D128" s="45"/>
      <c r="E128" s="54"/>
    </row>
    <row r="129" spans="3:5">
      <c r="C129" s="45"/>
      <c r="D129" s="45"/>
      <c r="E129" s="54"/>
    </row>
    <row r="130" spans="3:5">
      <c r="C130" s="45"/>
      <c r="D130" s="45"/>
      <c r="E130" s="54"/>
    </row>
    <row r="131" spans="3:5">
      <c r="C131" s="45"/>
      <c r="D131" s="45"/>
      <c r="E131" s="54"/>
    </row>
    <row r="132" spans="3:5">
      <c r="C132" s="45"/>
      <c r="D132" s="45"/>
      <c r="E132" s="54"/>
    </row>
    <row r="133" spans="3:5">
      <c r="C133" s="45"/>
      <c r="D133" s="45"/>
      <c r="E133" s="54"/>
    </row>
    <row r="134" spans="3:5">
      <c r="C134" s="45"/>
      <c r="D134" s="45"/>
      <c r="E134" s="54"/>
    </row>
    <row r="135" spans="3:5">
      <c r="C135" s="45"/>
      <c r="D135" s="45"/>
      <c r="E135" s="54"/>
    </row>
  </sheetData>
  <phoneticPr fontId="0" type="noConversion"/>
  <printOptions horizontalCentered="1" gridLines="1" gridLinesSet="0"/>
  <pageMargins left="0.75" right="0.75" top="0.98425196850393704" bottom="0.98425196850393704" header="0.51181102362204722" footer="0.51181102362204722"/>
  <pageSetup paperSize="9" scale="52" fitToHeight="2" orientation="portrait" horizontalDpi="4294967292" r:id="rId1"/>
  <headerFooter alignWithMargins="0">
    <oddHeader>&amp;LCurso: almacenes&amp;CLibro: Caso1.xls&amp;RHoja: Productos</oddHeader>
    <oddFooter>&amp;L &amp;C &amp;RPágina: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8"/>
  <sheetViews>
    <sheetView zoomScaleNormal="100" workbookViewId="0">
      <selection activeCell="B14" sqref="B14"/>
    </sheetView>
  </sheetViews>
  <sheetFormatPr baseColWidth="10" defaultColWidth="11.42578125" defaultRowHeight="15"/>
  <cols>
    <col min="1" max="1" width="18.85546875" style="37" customWidth="1"/>
    <col min="2" max="2" width="14" style="37" customWidth="1"/>
    <col min="3" max="14" width="7.5703125" style="37" customWidth="1"/>
    <col min="15" max="15" width="10.28515625" style="37" customWidth="1"/>
    <col min="16" max="16384" width="11.42578125" style="37"/>
  </cols>
  <sheetData>
    <row r="1" spans="1:15">
      <c r="A1" s="110" t="s">
        <v>133</v>
      </c>
      <c r="B1" s="109"/>
    </row>
    <row r="3" spans="1:15">
      <c r="A3" s="59"/>
      <c r="B3" s="60" t="s">
        <v>156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2"/>
    </row>
    <row r="4" spans="1:15" ht="30">
      <c r="A4" s="60" t="s">
        <v>125</v>
      </c>
      <c r="B4" s="59">
        <v>10</v>
      </c>
      <c r="C4" s="63">
        <v>20</v>
      </c>
      <c r="D4" s="63">
        <v>25</v>
      </c>
      <c r="E4" s="63">
        <v>40</v>
      </c>
      <c r="F4" s="63">
        <v>41</v>
      </c>
      <c r="G4" s="63">
        <v>43</v>
      </c>
      <c r="H4" s="63">
        <v>44</v>
      </c>
      <c r="I4" s="63">
        <v>48</v>
      </c>
      <c r="J4" s="63">
        <v>49</v>
      </c>
      <c r="K4" s="63">
        <v>55</v>
      </c>
      <c r="L4" s="63">
        <v>70</v>
      </c>
      <c r="M4" s="63">
        <v>75</v>
      </c>
      <c r="N4" s="63">
        <v>88</v>
      </c>
      <c r="O4" s="64" t="s">
        <v>115</v>
      </c>
    </row>
    <row r="5" spans="1:15">
      <c r="A5" s="59" t="s">
        <v>131</v>
      </c>
      <c r="B5" s="65">
        <v>22</v>
      </c>
      <c r="C5" s="66">
        <v>49</v>
      </c>
      <c r="D5" s="66">
        <v>177</v>
      </c>
      <c r="E5" s="66">
        <v>219</v>
      </c>
      <c r="F5" s="66">
        <v>448</v>
      </c>
      <c r="G5" s="66">
        <v>250</v>
      </c>
      <c r="H5" s="66">
        <v>96</v>
      </c>
      <c r="I5" s="66">
        <v>381</v>
      </c>
      <c r="J5" s="66">
        <v>192</v>
      </c>
      <c r="K5" s="66">
        <v>1247</v>
      </c>
      <c r="L5" s="66">
        <v>501</v>
      </c>
      <c r="M5" s="66">
        <v>654</v>
      </c>
      <c r="N5" s="66">
        <v>266</v>
      </c>
      <c r="O5" s="67">
        <v>4502</v>
      </c>
    </row>
    <row r="6" spans="1:15">
      <c r="A6" s="68" t="s">
        <v>132</v>
      </c>
      <c r="B6" s="69">
        <v>5</v>
      </c>
      <c r="C6" s="70">
        <v>5</v>
      </c>
      <c r="D6" s="70">
        <v>7</v>
      </c>
      <c r="E6" s="70">
        <v>5</v>
      </c>
      <c r="F6" s="70">
        <v>16</v>
      </c>
      <c r="G6" s="70">
        <v>14</v>
      </c>
      <c r="H6" s="70">
        <v>5</v>
      </c>
      <c r="I6" s="70">
        <v>14</v>
      </c>
      <c r="J6" s="70">
        <v>15</v>
      </c>
      <c r="K6" s="70">
        <v>5</v>
      </c>
      <c r="L6" s="70">
        <v>8</v>
      </c>
      <c r="M6" s="70">
        <v>11</v>
      </c>
      <c r="N6" s="70">
        <v>5</v>
      </c>
      <c r="O6" s="71">
        <v>115</v>
      </c>
    </row>
    <row r="7" spans="1:15">
      <c r="A7" s="68" t="s">
        <v>129</v>
      </c>
      <c r="B7" s="69">
        <v>6</v>
      </c>
      <c r="C7" s="70">
        <v>15</v>
      </c>
      <c r="D7" s="70">
        <v>40</v>
      </c>
      <c r="E7" s="70">
        <v>131</v>
      </c>
      <c r="F7" s="70">
        <v>102</v>
      </c>
      <c r="G7" s="70">
        <v>44</v>
      </c>
      <c r="H7" s="70">
        <v>38</v>
      </c>
      <c r="I7" s="70">
        <v>72</v>
      </c>
      <c r="J7" s="70">
        <v>63</v>
      </c>
      <c r="K7" s="70">
        <v>337</v>
      </c>
      <c r="L7" s="70">
        <v>116</v>
      </c>
      <c r="M7" s="70">
        <v>124</v>
      </c>
      <c r="N7" s="70">
        <v>62</v>
      </c>
      <c r="O7" s="71">
        <v>337</v>
      </c>
    </row>
    <row r="8" spans="1:15">
      <c r="A8" s="72" t="s">
        <v>147</v>
      </c>
      <c r="B8" s="73">
        <v>3</v>
      </c>
      <c r="C8" s="74">
        <v>7</v>
      </c>
      <c r="D8" s="74">
        <v>12</v>
      </c>
      <c r="E8" s="74">
        <v>1</v>
      </c>
      <c r="F8" s="74">
        <v>1</v>
      </c>
      <c r="G8" s="74">
        <v>1</v>
      </c>
      <c r="H8" s="74">
        <v>1</v>
      </c>
      <c r="I8" s="74">
        <v>1</v>
      </c>
      <c r="J8" s="74">
        <v>1</v>
      </c>
      <c r="K8" s="74">
        <v>152</v>
      </c>
      <c r="L8" s="74">
        <v>11</v>
      </c>
      <c r="M8" s="74">
        <v>2</v>
      </c>
      <c r="N8" s="74">
        <v>46</v>
      </c>
      <c r="O8" s="75">
        <v>1</v>
      </c>
    </row>
  </sheetData>
  <phoneticPr fontId="3" type="noConversion"/>
  <pageMargins left="0.75" right="0.75" top="1" bottom="1" header="0" footer="0"/>
  <pageSetup paperSize="9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16"/>
  <sheetViews>
    <sheetView zoomScaleNormal="100" workbookViewId="0">
      <selection activeCell="F119" sqref="F119"/>
    </sheetView>
  </sheetViews>
  <sheetFormatPr baseColWidth="10" defaultColWidth="21" defaultRowHeight="15"/>
  <cols>
    <col min="1" max="1" width="14.42578125" style="37" customWidth="1"/>
    <col min="2" max="2" width="34.42578125" style="37" customWidth="1"/>
    <col min="3" max="3" width="15.28515625" style="45" customWidth="1"/>
    <col min="4" max="4" width="11.28515625" style="37" customWidth="1"/>
    <col min="5" max="5" width="13.7109375" style="37" customWidth="1"/>
    <col min="6" max="6" width="12.42578125" style="107" customWidth="1"/>
    <col min="7" max="16384" width="21" style="37"/>
  </cols>
  <sheetData>
    <row r="1" spans="1:6">
      <c r="A1" s="51" t="s">
        <v>0</v>
      </c>
      <c r="B1" s="51" t="s">
        <v>1</v>
      </c>
      <c r="C1" s="76" t="s">
        <v>2</v>
      </c>
      <c r="D1" s="109" t="s">
        <v>110</v>
      </c>
      <c r="E1" s="109" t="s">
        <v>111</v>
      </c>
      <c r="F1" s="109" t="s">
        <v>155</v>
      </c>
    </row>
    <row r="2" spans="1:6">
      <c r="A2" s="41">
        <v>55</v>
      </c>
      <c r="B2" s="42" t="s">
        <v>57</v>
      </c>
      <c r="C2" s="57">
        <v>337</v>
      </c>
      <c r="D2" s="45">
        <f>C2</f>
        <v>337</v>
      </c>
      <c r="E2" s="56">
        <f>(D2/$D$116)*100</f>
        <v>7.4855619724566864</v>
      </c>
      <c r="F2" s="53" t="str">
        <f>IF(E2&lt;=25,"A-25",IF(E2&lt;=50,"B-50",IF(E2&lt;=75,"C-75","D-100")))</f>
        <v>A-25</v>
      </c>
    </row>
    <row r="3" spans="1:6">
      <c r="A3" s="44">
        <v>55</v>
      </c>
      <c r="B3" s="37" t="s">
        <v>58</v>
      </c>
      <c r="C3" s="53">
        <v>273</v>
      </c>
      <c r="D3" s="45">
        <f>D2+C3</f>
        <v>610</v>
      </c>
      <c r="E3" s="56">
        <f t="shared" ref="E3:E66" si="0">(D3/$D$116)*100</f>
        <v>13.5495335406486</v>
      </c>
      <c r="F3" s="53" t="str">
        <f t="shared" ref="F3:F66" si="1">IF(E3&lt;=25,"A-25",IF(E3&lt;=50,"B-50",IF(E3&lt;=75,"C-75","D-100")))</f>
        <v>A-25</v>
      </c>
    </row>
    <row r="4" spans="1:6">
      <c r="A4" s="41">
        <v>55</v>
      </c>
      <c r="B4" s="42" t="s">
        <v>56</v>
      </c>
      <c r="C4" s="57">
        <v>258</v>
      </c>
      <c r="D4" s="45">
        <f t="shared" ref="D4:D67" si="2">D3+C4</f>
        <v>868</v>
      </c>
      <c r="E4" s="56">
        <f t="shared" si="0"/>
        <v>19.280319857840961</v>
      </c>
      <c r="F4" s="53" t="str">
        <f t="shared" si="1"/>
        <v>A-25</v>
      </c>
    </row>
    <row r="5" spans="1:6">
      <c r="A5" s="44">
        <v>55</v>
      </c>
      <c r="B5" s="37" t="s">
        <v>54</v>
      </c>
      <c r="C5" s="53">
        <v>227</v>
      </c>
      <c r="D5" s="45">
        <f t="shared" si="2"/>
        <v>1095</v>
      </c>
      <c r="E5" s="56">
        <f t="shared" si="0"/>
        <v>24.322523322967569</v>
      </c>
      <c r="F5" s="53" t="str">
        <f t="shared" si="1"/>
        <v>A-25</v>
      </c>
    </row>
    <row r="6" spans="1:6">
      <c r="A6" s="41">
        <v>55</v>
      </c>
      <c r="B6" s="49" t="s">
        <v>55</v>
      </c>
      <c r="C6" s="57">
        <v>152</v>
      </c>
      <c r="D6" s="45">
        <f t="shared" si="2"/>
        <v>1247</v>
      </c>
      <c r="E6" s="56">
        <f t="shared" si="0"/>
        <v>27.698800533096403</v>
      </c>
      <c r="F6" s="53" t="str">
        <f t="shared" si="1"/>
        <v>B-50</v>
      </c>
    </row>
    <row r="7" spans="1:6">
      <c r="A7" s="41">
        <v>40</v>
      </c>
      <c r="B7" s="42" t="s">
        <v>7</v>
      </c>
      <c r="C7" s="57">
        <v>131</v>
      </c>
      <c r="D7" s="45">
        <f t="shared" si="2"/>
        <v>1378</v>
      </c>
      <c r="E7" s="56">
        <f t="shared" si="0"/>
        <v>30.608618391825853</v>
      </c>
      <c r="F7" s="53" t="str">
        <f t="shared" si="1"/>
        <v>B-50</v>
      </c>
    </row>
    <row r="8" spans="1:6">
      <c r="A8" s="44">
        <v>75</v>
      </c>
      <c r="B8" s="37" t="s">
        <v>62</v>
      </c>
      <c r="C8" s="53">
        <v>124</v>
      </c>
      <c r="D8" s="45">
        <f t="shared" si="2"/>
        <v>1502</v>
      </c>
      <c r="E8" s="56">
        <f t="shared" si="0"/>
        <v>33.362949800088849</v>
      </c>
      <c r="F8" s="53" t="str">
        <f t="shared" si="1"/>
        <v>B-50</v>
      </c>
    </row>
    <row r="9" spans="1:6">
      <c r="A9" s="41">
        <v>75</v>
      </c>
      <c r="B9" s="42" t="s">
        <v>64</v>
      </c>
      <c r="C9" s="57">
        <v>124</v>
      </c>
      <c r="D9" s="45">
        <f t="shared" si="2"/>
        <v>1626</v>
      </c>
      <c r="E9" s="56">
        <f t="shared" si="0"/>
        <v>36.117281208351841</v>
      </c>
      <c r="F9" s="53" t="str">
        <f t="shared" si="1"/>
        <v>B-50</v>
      </c>
    </row>
    <row r="10" spans="1:6">
      <c r="A10" s="44">
        <v>70</v>
      </c>
      <c r="B10" s="46" t="s">
        <v>14</v>
      </c>
      <c r="C10" s="57">
        <v>116</v>
      </c>
      <c r="D10" s="45">
        <f t="shared" si="2"/>
        <v>1742</v>
      </c>
      <c r="E10" s="56">
        <f t="shared" si="0"/>
        <v>38.693913816081746</v>
      </c>
      <c r="F10" s="53" t="str">
        <f t="shared" si="1"/>
        <v>B-50</v>
      </c>
    </row>
    <row r="11" spans="1:6">
      <c r="A11" s="44">
        <v>75</v>
      </c>
      <c r="B11" s="37" t="s">
        <v>62</v>
      </c>
      <c r="C11" s="53">
        <v>116</v>
      </c>
      <c r="D11" s="45">
        <f t="shared" si="2"/>
        <v>1858</v>
      </c>
      <c r="E11" s="56">
        <f t="shared" si="0"/>
        <v>41.270546423811638</v>
      </c>
      <c r="F11" s="53" t="str">
        <f t="shared" si="1"/>
        <v>B-50</v>
      </c>
    </row>
    <row r="12" spans="1:6">
      <c r="A12" s="44">
        <v>75</v>
      </c>
      <c r="B12" s="37" t="s">
        <v>61</v>
      </c>
      <c r="C12" s="53">
        <v>111</v>
      </c>
      <c r="D12" s="45">
        <f t="shared" si="2"/>
        <v>1969</v>
      </c>
      <c r="E12" s="56">
        <f t="shared" si="0"/>
        <v>43.736117281208351</v>
      </c>
      <c r="F12" s="53" t="str">
        <f t="shared" si="1"/>
        <v>B-50</v>
      </c>
    </row>
    <row r="13" spans="1:6">
      <c r="A13" s="41">
        <v>41</v>
      </c>
      <c r="B13" s="42" t="s">
        <v>80</v>
      </c>
      <c r="C13" s="57">
        <v>102</v>
      </c>
      <c r="D13" s="45">
        <f t="shared" si="2"/>
        <v>2071</v>
      </c>
      <c r="E13" s="56">
        <f t="shared" si="0"/>
        <v>46.001776988005332</v>
      </c>
      <c r="F13" s="53" t="str">
        <f t="shared" si="1"/>
        <v>B-50</v>
      </c>
    </row>
    <row r="14" spans="1:6">
      <c r="A14" s="44">
        <v>70</v>
      </c>
      <c r="B14" s="37" t="s">
        <v>15</v>
      </c>
      <c r="C14" s="53">
        <v>90</v>
      </c>
      <c r="D14" s="45">
        <f t="shared" si="2"/>
        <v>2161</v>
      </c>
      <c r="E14" s="56">
        <f t="shared" si="0"/>
        <v>48.000888494002666</v>
      </c>
      <c r="F14" s="53" t="str">
        <f t="shared" si="1"/>
        <v>B-50</v>
      </c>
    </row>
    <row r="15" spans="1:6">
      <c r="A15" s="41">
        <v>70</v>
      </c>
      <c r="B15" s="42" t="s">
        <v>10</v>
      </c>
      <c r="C15" s="57">
        <v>77</v>
      </c>
      <c r="D15" s="45">
        <f t="shared" si="2"/>
        <v>2238</v>
      </c>
      <c r="E15" s="56">
        <f t="shared" si="0"/>
        <v>49.711239449133721</v>
      </c>
      <c r="F15" s="53" t="str">
        <f t="shared" si="1"/>
        <v>B-50</v>
      </c>
    </row>
    <row r="16" spans="1:6">
      <c r="A16" s="41">
        <v>70</v>
      </c>
      <c r="B16" s="42" t="s">
        <v>11</v>
      </c>
      <c r="C16" s="57">
        <v>76</v>
      </c>
      <c r="D16" s="45">
        <f t="shared" si="2"/>
        <v>2314</v>
      </c>
      <c r="E16" s="56">
        <f t="shared" si="0"/>
        <v>51.399378054198131</v>
      </c>
      <c r="F16" s="53" t="str">
        <f t="shared" si="1"/>
        <v>C-75</v>
      </c>
    </row>
    <row r="17" spans="1:6">
      <c r="A17" s="41">
        <v>41</v>
      </c>
      <c r="B17" s="42" t="s">
        <v>77</v>
      </c>
      <c r="C17" s="57">
        <v>75</v>
      </c>
      <c r="D17" s="45">
        <f t="shared" si="2"/>
        <v>2389</v>
      </c>
      <c r="E17" s="56">
        <f t="shared" si="0"/>
        <v>53.065304309195916</v>
      </c>
      <c r="F17" s="53" t="str">
        <f t="shared" si="1"/>
        <v>C-75</v>
      </c>
    </row>
    <row r="18" spans="1:6">
      <c r="A18" s="44">
        <v>48</v>
      </c>
      <c r="B18" s="46" t="s">
        <v>48</v>
      </c>
      <c r="C18" s="53">
        <v>72</v>
      </c>
      <c r="D18" s="45">
        <f t="shared" si="2"/>
        <v>2461</v>
      </c>
      <c r="E18" s="56">
        <f t="shared" si="0"/>
        <v>54.664593513993779</v>
      </c>
      <c r="F18" s="53" t="str">
        <f t="shared" si="1"/>
        <v>C-75</v>
      </c>
    </row>
    <row r="19" spans="1:6">
      <c r="A19" s="44">
        <v>70</v>
      </c>
      <c r="B19" s="46" t="s">
        <v>12</v>
      </c>
      <c r="C19" s="57">
        <v>66</v>
      </c>
      <c r="D19" s="45">
        <f t="shared" si="2"/>
        <v>2527</v>
      </c>
      <c r="E19" s="56">
        <f t="shared" si="0"/>
        <v>56.130608618391832</v>
      </c>
      <c r="F19" s="53" t="str">
        <f t="shared" si="1"/>
        <v>C-75</v>
      </c>
    </row>
    <row r="20" spans="1:6">
      <c r="A20" s="41">
        <v>49</v>
      </c>
      <c r="B20" s="42" t="s">
        <v>50</v>
      </c>
      <c r="C20" s="57">
        <v>63</v>
      </c>
      <c r="D20" s="45">
        <f t="shared" si="2"/>
        <v>2590</v>
      </c>
      <c r="E20" s="56">
        <f t="shared" si="0"/>
        <v>57.529986672589963</v>
      </c>
      <c r="F20" s="53" t="str">
        <f t="shared" si="1"/>
        <v>C-75</v>
      </c>
    </row>
    <row r="21" spans="1:6">
      <c r="A21" s="41">
        <v>88</v>
      </c>
      <c r="B21" s="42" t="s">
        <v>88</v>
      </c>
      <c r="C21" s="57">
        <v>62</v>
      </c>
      <c r="D21" s="45">
        <f t="shared" si="2"/>
        <v>2652</v>
      </c>
      <c r="E21" s="56">
        <f t="shared" si="0"/>
        <v>58.907152376721463</v>
      </c>
      <c r="F21" s="53" t="str">
        <f t="shared" si="1"/>
        <v>C-75</v>
      </c>
    </row>
    <row r="22" spans="1:6">
      <c r="A22" s="41">
        <v>75</v>
      </c>
      <c r="B22" s="42" t="s">
        <v>59</v>
      </c>
      <c r="C22" s="57">
        <v>59</v>
      </c>
      <c r="D22" s="45">
        <f t="shared" si="2"/>
        <v>2711</v>
      </c>
      <c r="E22" s="56">
        <f t="shared" si="0"/>
        <v>60.217681030653047</v>
      </c>
      <c r="F22" s="53" t="str">
        <f t="shared" si="1"/>
        <v>C-75</v>
      </c>
    </row>
    <row r="23" spans="1:6">
      <c r="A23" s="44">
        <v>48</v>
      </c>
      <c r="B23" s="37" t="s">
        <v>95</v>
      </c>
      <c r="C23" s="53">
        <v>57</v>
      </c>
      <c r="D23" s="45">
        <f t="shared" si="2"/>
        <v>2768</v>
      </c>
      <c r="E23" s="56">
        <f t="shared" si="0"/>
        <v>61.483784984451347</v>
      </c>
      <c r="F23" s="53" t="str">
        <f t="shared" si="1"/>
        <v>C-75</v>
      </c>
    </row>
    <row r="24" spans="1:6">
      <c r="A24" s="41">
        <v>88</v>
      </c>
      <c r="B24" s="42" t="s">
        <v>87</v>
      </c>
      <c r="C24" s="57">
        <v>56</v>
      </c>
      <c r="D24" s="45">
        <f t="shared" si="2"/>
        <v>2824</v>
      </c>
      <c r="E24" s="56">
        <f t="shared" si="0"/>
        <v>62.727676588183037</v>
      </c>
      <c r="F24" s="53" t="str">
        <f t="shared" si="1"/>
        <v>C-75</v>
      </c>
    </row>
    <row r="25" spans="1:6">
      <c r="A25" s="41">
        <v>41</v>
      </c>
      <c r="B25" s="42" t="s">
        <v>65</v>
      </c>
      <c r="C25" s="57">
        <v>52</v>
      </c>
      <c r="D25" s="45">
        <f t="shared" si="2"/>
        <v>2876</v>
      </c>
      <c r="E25" s="56">
        <f t="shared" si="0"/>
        <v>63.882718791648152</v>
      </c>
      <c r="F25" s="53" t="str">
        <f t="shared" si="1"/>
        <v>C-75</v>
      </c>
    </row>
    <row r="26" spans="1:6">
      <c r="A26" s="41">
        <v>88</v>
      </c>
      <c r="B26" s="42" t="s">
        <v>84</v>
      </c>
      <c r="C26" s="57">
        <v>52</v>
      </c>
      <c r="D26" s="45">
        <f t="shared" si="2"/>
        <v>2928</v>
      </c>
      <c r="E26" s="56">
        <f t="shared" si="0"/>
        <v>65.037760995113274</v>
      </c>
      <c r="F26" s="53" t="str">
        <f t="shared" si="1"/>
        <v>C-75</v>
      </c>
    </row>
    <row r="27" spans="1:6">
      <c r="A27" s="41">
        <v>75</v>
      </c>
      <c r="B27" s="42" t="s">
        <v>60</v>
      </c>
      <c r="C27" s="57">
        <v>50</v>
      </c>
      <c r="D27" s="45">
        <f t="shared" si="2"/>
        <v>2978</v>
      </c>
      <c r="E27" s="56">
        <f t="shared" si="0"/>
        <v>66.14837849844514</v>
      </c>
      <c r="F27" s="53" t="str">
        <f t="shared" si="1"/>
        <v>C-75</v>
      </c>
    </row>
    <row r="28" spans="1:6">
      <c r="A28" s="41">
        <v>88</v>
      </c>
      <c r="B28" s="42" t="s">
        <v>85</v>
      </c>
      <c r="C28" s="57">
        <v>50</v>
      </c>
      <c r="D28" s="45">
        <f t="shared" si="2"/>
        <v>3028</v>
      </c>
      <c r="E28" s="56">
        <f t="shared" si="0"/>
        <v>67.258996001776978</v>
      </c>
      <c r="F28" s="53" t="str">
        <f t="shared" si="1"/>
        <v>C-75</v>
      </c>
    </row>
    <row r="29" spans="1:6">
      <c r="A29" s="41">
        <v>41</v>
      </c>
      <c r="B29" s="42" t="s">
        <v>78</v>
      </c>
      <c r="C29" s="57">
        <v>47</v>
      </c>
      <c r="D29" s="45">
        <f t="shared" si="2"/>
        <v>3075</v>
      </c>
      <c r="E29" s="56">
        <f t="shared" si="0"/>
        <v>68.302976454908929</v>
      </c>
      <c r="F29" s="53" t="str">
        <f t="shared" si="1"/>
        <v>C-75</v>
      </c>
    </row>
    <row r="30" spans="1:6">
      <c r="A30" s="41">
        <v>88</v>
      </c>
      <c r="B30" s="49" t="s">
        <v>86</v>
      </c>
      <c r="C30" s="57">
        <v>46</v>
      </c>
      <c r="D30" s="45">
        <f t="shared" si="2"/>
        <v>3121</v>
      </c>
      <c r="E30" s="56">
        <f t="shared" si="0"/>
        <v>69.324744557974242</v>
      </c>
      <c r="F30" s="53" t="str">
        <f t="shared" si="1"/>
        <v>C-75</v>
      </c>
    </row>
    <row r="31" spans="1:6">
      <c r="A31" s="41">
        <v>40</v>
      </c>
      <c r="B31" s="42" t="s">
        <v>6</v>
      </c>
      <c r="C31" s="57">
        <v>45</v>
      </c>
      <c r="D31" s="45">
        <f t="shared" si="2"/>
        <v>3166</v>
      </c>
      <c r="E31" s="56">
        <f t="shared" si="0"/>
        <v>70.324300310972902</v>
      </c>
      <c r="F31" s="53" t="str">
        <f t="shared" si="1"/>
        <v>C-75</v>
      </c>
    </row>
    <row r="32" spans="1:6">
      <c r="A32" s="41">
        <v>41</v>
      </c>
      <c r="B32" s="42" t="s">
        <v>79</v>
      </c>
      <c r="C32" s="57">
        <v>45</v>
      </c>
      <c r="D32" s="45">
        <f t="shared" si="2"/>
        <v>3211</v>
      </c>
      <c r="E32" s="56">
        <f t="shared" si="0"/>
        <v>71.323856063971576</v>
      </c>
      <c r="F32" s="53" t="str">
        <f t="shared" si="1"/>
        <v>C-75</v>
      </c>
    </row>
    <row r="33" spans="1:6">
      <c r="A33" s="44">
        <v>49</v>
      </c>
      <c r="B33" s="46" t="s">
        <v>102</v>
      </c>
      <c r="C33" s="53">
        <v>45</v>
      </c>
      <c r="D33" s="45">
        <f t="shared" si="2"/>
        <v>3256</v>
      </c>
      <c r="E33" s="56">
        <f t="shared" si="0"/>
        <v>72.323411816970236</v>
      </c>
      <c r="F33" s="53" t="str">
        <f t="shared" si="1"/>
        <v>C-75</v>
      </c>
    </row>
    <row r="34" spans="1:6">
      <c r="A34" s="44">
        <v>43</v>
      </c>
      <c r="B34" s="37" t="s">
        <v>37</v>
      </c>
      <c r="C34" s="53">
        <v>44</v>
      </c>
      <c r="D34" s="45">
        <f t="shared" si="2"/>
        <v>3300</v>
      </c>
      <c r="E34" s="56">
        <f t="shared" si="0"/>
        <v>73.300755219902271</v>
      </c>
      <c r="F34" s="53" t="str">
        <f t="shared" si="1"/>
        <v>C-75</v>
      </c>
    </row>
    <row r="35" spans="1:6">
      <c r="A35" s="44">
        <v>70</v>
      </c>
      <c r="B35" s="46" t="s">
        <v>13</v>
      </c>
      <c r="C35" s="53">
        <v>43</v>
      </c>
      <c r="D35" s="45">
        <f t="shared" si="2"/>
        <v>3343</v>
      </c>
      <c r="E35" s="56">
        <f t="shared" si="0"/>
        <v>74.255886272767654</v>
      </c>
      <c r="F35" s="53" t="str">
        <f t="shared" si="1"/>
        <v>C-75</v>
      </c>
    </row>
    <row r="36" spans="1:6">
      <c r="A36" s="41">
        <v>48</v>
      </c>
      <c r="B36" s="42" t="s">
        <v>100</v>
      </c>
      <c r="C36" s="57">
        <v>43</v>
      </c>
      <c r="D36" s="45">
        <f t="shared" si="2"/>
        <v>3386</v>
      </c>
      <c r="E36" s="56">
        <f t="shared" si="0"/>
        <v>75.211017325633051</v>
      </c>
      <c r="F36" s="53" t="str">
        <f t="shared" si="1"/>
        <v>D-100</v>
      </c>
    </row>
    <row r="37" spans="1:6">
      <c r="A37" s="44">
        <v>25</v>
      </c>
      <c r="B37" s="37" t="s">
        <v>21</v>
      </c>
      <c r="C37" s="57">
        <v>40</v>
      </c>
      <c r="D37" s="45">
        <f t="shared" si="2"/>
        <v>3426</v>
      </c>
      <c r="E37" s="56">
        <f t="shared" si="0"/>
        <v>76.099511328298533</v>
      </c>
      <c r="F37" s="53" t="str">
        <f t="shared" si="1"/>
        <v>D-100</v>
      </c>
    </row>
    <row r="38" spans="1:6">
      <c r="A38" s="44">
        <v>25</v>
      </c>
      <c r="B38" s="37" t="s">
        <v>22</v>
      </c>
      <c r="C38" s="57">
        <v>39</v>
      </c>
      <c r="D38" s="45">
        <f t="shared" si="2"/>
        <v>3465</v>
      </c>
      <c r="E38" s="56">
        <f t="shared" si="0"/>
        <v>76.965792980897376</v>
      </c>
      <c r="F38" s="53" t="str">
        <f t="shared" si="1"/>
        <v>D-100</v>
      </c>
    </row>
    <row r="39" spans="1:6">
      <c r="A39" s="41">
        <v>43</v>
      </c>
      <c r="B39" s="42" t="s">
        <v>37</v>
      </c>
      <c r="C39" s="57">
        <v>39</v>
      </c>
      <c r="D39" s="45">
        <f t="shared" si="2"/>
        <v>3504</v>
      </c>
      <c r="E39" s="56">
        <f t="shared" si="0"/>
        <v>77.832074633496234</v>
      </c>
      <c r="F39" s="53" t="str">
        <f t="shared" si="1"/>
        <v>D-100</v>
      </c>
    </row>
    <row r="40" spans="1:6">
      <c r="A40" s="44">
        <v>43</v>
      </c>
      <c r="B40" s="37" t="s">
        <v>40</v>
      </c>
      <c r="C40" s="53">
        <v>39</v>
      </c>
      <c r="D40" s="45">
        <f t="shared" si="2"/>
        <v>3543</v>
      </c>
      <c r="E40" s="56">
        <f t="shared" si="0"/>
        <v>78.698356286095077</v>
      </c>
      <c r="F40" s="53" t="str">
        <f t="shared" si="1"/>
        <v>D-100</v>
      </c>
    </row>
    <row r="41" spans="1:6">
      <c r="A41" s="41">
        <v>44</v>
      </c>
      <c r="B41" s="42" t="s">
        <v>92</v>
      </c>
      <c r="C41" s="57">
        <v>38</v>
      </c>
      <c r="D41" s="45">
        <f t="shared" si="2"/>
        <v>3581</v>
      </c>
      <c r="E41" s="56">
        <f t="shared" si="0"/>
        <v>79.542425588627282</v>
      </c>
      <c r="F41" s="53" t="str">
        <f t="shared" si="1"/>
        <v>D-100</v>
      </c>
    </row>
    <row r="42" spans="1:6">
      <c r="A42" s="41">
        <v>48</v>
      </c>
      <c r="B42" s="42" t="s">
        <v>98</v>
      </c>
      <c r="C42" s="57">
        <v>38</v>
      </c>
      <c r="D42" s="45">
        <f t="shared" si="2"/>
        <v>3619</v>
      </c>
      <c r="E42" s="56">
        <f t="shared" si="0"/>
        <v>80.386494891159487</v>
      </c>
      <c r="F42" s="53" t="str">
        <f t="shared" si="1"/>
        <v>D-100</v>
      </c>
    </row>
    <row r="43" spans="1:6">
      <c r="A43" s="44">
        <v>43</v>
      </c>
      <c r="B43" s="37" t="s">
        <v>35</v>
      </c>
      <c r="C43" s="53">
        <v>35</v>
      </c>
      <c r="D43" s="45">
        <f t="shared" si="2"/>
        <v>3654</v>
      </c>
      <c r="E43" s="56">
        <f t="shared" si="0"/>
        <v>81.163927143491776</v>
      </c>
      <c r="F43" s="53" t="str">
        <f t="shared" si="1"/>
        <v>D-100</v>
      </c>
    </row>
    <row r="44" spans="1:6">
      <c r="A44" s="44">
        <v>43</v>
      </c>
      <c r="B44" s="37" t="s">
        <v>36</v>
      </c>
      <c r="C44" s="53">
        <v>35</v>
      </c>
      <c r="D44" s="45">
        <f t="shared" si="2"/>
        <v>3689</v>
      </c>
      <c r="E44" s="56">
        <f t="shared" si="0"/>
        <v>81.94135939582408</v>
      </c>
      <c r="F44" s="53" t="str">
        <f t="shared" si="1"/>
        <v>D-100</v>
      </c>
    </row>
    <row r="45" spans="1:6">
      <c r="A45" s="44">
        <v>40</v>
      </c>
      <c r="B45" s="37" t="s">
        <v>8</v>
      </c>
      <c r="C45" s="53">
        <v>34</v>
      </c>
      <c r="D45" s="45">
        <f t="shared" si="2"/>
        <v>3723</v>
      </c>
      <c r="E45" s="56">
        <f t="shared" si="0"/>
        <v>82.696579298089731</v>
      </c>
      <c r="F45" s="53" t="str">
        <f t="shared" si="1"/>
        <v>D-100</v>
      </c>
    </row>
    <row r="46" spans="1:6">
      <c r="A46" s="44">
        <v>48</v>
      </c>
      <c r="B46" s="46" t="s">
        <v>43</v>
      </c>
      <c r="C46" s="53">
        <v>32</v>
      </c>
      <c r="D46" s="45">
        <f t="shared" si="2"/>
        <v>3755</v>
      </c>
      <c r="E46" s="56">
        <f t="shared" si="0"/>
        <v>83.407374500222119</v>
      </c>
      <c r="F46" s="53" t="str">
        <f t="shared" si="1"/>
        <v>D-100</v>
      </c>
    </row>
    <row r="47" spans="1:6">
      <c r="A47" s="41">
        <v>75</v>
      </c>
      <c r="B47" s="42" t="s">
        <v>60</v>
      </c>
      <c r="C47" s="57">
        <v>32</v>
      </c>
      <c r="D47" s="45">
        <f t="shared" si="2"/>
        <v>3787</v>
      </c>
      <c r="E47" s="56">
        <f t="shared" si="0"/>
        <v>84.118169702354507</v>
      </c>
      <c r="F47" s="53" t="str">
        <f t="shared" si="1"/>
        <v>D-100</v>
      </c>
    </row>
    <row r="48" spans="1:6">
      <c r="A48" s="44">
        <v>41</v>
      </c>
      <c r="B48" s="37" t="s">
        <v>83</v>
      </c>
      <c r="C48" s="57">
        <v>31</v>
      </c>
      <c r="D48" s="45">
        <f t="shared" si="2"/>
        <v>3818</v>
      </c>
      <c r="E48" s="56">
        <f t="shared" si="0"/>
        <v>84.806752554420257</v>
      </c>
      <c r="F48" s="53" t="str">
        <f t="shared" si="1"/>
        <v>D-100</v>
      </c>
    </row>
    <row r="49" spans="1:6">
      <c r="A49" s="41">
        <v>48</v>
      </c>
      <c r="B49" s="42" t="s">
        <v>99</v>
      </c>
      <c r="C49" s="57">
        <v>31</v>
      </c>
      <c r="D49" s="45">
        <f t="shared" si="2"/>
        <v>3849</v>
      </c>
      <c r="E49" s="56">
        <f t="shared" si="0"/>
        <v>85.495335406486006</v>
      </c>
      <c r="F49" s="53" t="str">
        <f t="shared" si="1"/>
        <v>D-100</v>
      </c>
    </row>
    <row r="50" spans="1:6">
      <c r="A50" s="41">
        <v>25</v>
      </c>
      <c r="B50" s="49" t="s">
        <v>18</v>
      </c>
      <c r="C50" s="57">
        <v>26</v>
      </c>
      <c r="D50" s="45">
        <f t="shared" si="2"/>
        <v>3875</v>
      </c>
      <c r="E50" s="56">
        <f t="shared" si="0"/>
        <v>86.072856508218564</v>
      </c>
      <c r="F50" s="53" t="str">
        <f t="shared" si="1"/>
        <v>D-100</v>
      </c>
    </row>
    <row r="51" spans="1:6">
      <c r="A51" s="44">
        <v>75</v>
      </c>
      <c r="B51" s="37" t="s">
        <v>61</v>
      </c>
      <c r="C51" s="57">
        <v>26</v>
      </c>
      <c r="D51" s="45">
        <f t="shared" si="2"/>
        <v>3901</v>
      </c>
      <c r="E51" s="56">
        <f t="shared" si="0"/>
        <v>86.650377609951136</v>
      </c>
      <c r="F51" s="53" t="str">
        <f t="shared" si="1"/>
        <v>D-100</v>
      </c>
    </row>
    <row r="52" spans="1:6">
      <c r="A52" s="41">
        <v>25</v>
      </c>
      <c r="B52" s="42" t="s">
        <v>19</v>
      </c>
      <c r="C52" s="57">
        <v>25</v>
      </c>
      <c r="D52" s="45">
        <f t="shared" si="2"/>
        <v>3926</v>
      </c>
      <c r="E52" s="56">
        <f t="shared" si="0"/>
        <v>87.205686361617069</v>
      </c>
      <c r="F52" s="53" t="str">
        <f t="shared" si="1"/>
        <v>D-100</v>
      </c>
    </row>
    <row r="53" spans="1:6">
      <c r="A53" s="41">
        <v>41</v>
      </c>
      <c r="B53" s="42" t="s">
        <v>77</v>
      </c>
      <c r="C53" s="57">
        <v>23</v>
      </c>
      <c r="D53" s="45">
        <f t="shared" si="2"/>
        <v>3949</v>
      </c>
      <c r="E53" s="56">
        <f t="shared" si="0"/>
        <v>87.716570413149711</v>
      </c>
      <c r="F53" s="53" t="str">
        <f t="shared" si="1"/>
        <v>D-100</v>
      </c>
    </row>
    <row r="54" spans="1:6">
      <c r="A54" s="44">
        <v>25</v>
      </c>
      <c r="B54" s="37" t="s">
        <v>20</v>
      </c>
      <c r="C54" s="57">
        <v>22</v>
      </c>
      <c r="D54" s="45">
        <f t="shared" si="2"/>
        <v>3971</v>
      </c>
      <c r="E54" s="56">
        <f t="shared" si="0"/>
        <v>88.205242114615729</v>
      </c>
      <c r="F54" s="53" t="str">
        <f t="shared" si="1"/>
        <v>D-100</v>
      </c>
    </row>
    <row r="55" spans="1:6">
      <c r="A55" s="44">
        <v>70</v>
      </c>
      <c r="B55" s="37" t="s">
        <v>103</v>
      </c>
      <c r="C55" s="53">
        <v>22</v>
      </c>
      <c r="D55" s="45">
        <f t="shared" si="2"/>
        <v>3993</v>
      </c>
      <c r="E55" s="56">
        <f t="shared" si="0"/>
        <v>88.693913816081732</v>
      </c>
      <c r="F55" s="53" t="str">
        <f t="shared" si="1"/>
        <v>D-100</v>
      </c>
    </row>
    <row r="56" spans="1:6">
      <c r="A56" s="41">
        <v>43</v>
      </c>
      <c r="B56" s="42" t="s">
        <v>34</v>
      </c>
      <c r="C56" s="57">
        <v>21</v>
      </c>
      <c r="D56" s="45">
        <f t="shared" si="2"/>
        <v>4014</v>
      </c>
      <c r="E56" s="56">
        <f t="shared" si="0"/>
        <v>89.160373167481126</v>
      </c>
      <c r="F56" s="53" t="str">
        <f t="shared" si="1"/>
        <v>D-100</v>
      </c>
    </row>
    <row r="57" spans="1:6">
      <c r="A57" s="41">
        <v>44</v>
      </c>
      <c r="B57" s="48" t="s">
        <v>93</v>
      </c>
      <c r="C57" s="57">
        <v>21</v>
      </c>
      <c r="D57" s="45">
        <f t="shared" si="2"/>
        <v>4035</v>
      </c>
      <c r="E57" s="56">
        <f t="shared" si="0"/>
        <v>89.626832518880491</v>
      </c>
      <c r="F57" s="53" t="str">
        <f t="shared" si="1"/>
        <v>D-100</v>
      </c>
    </row>
    <row r="58" spans="1:6">
      <c r="A58" s="41">
        <v>48</v>
      </c>
      <c r="B58" s="42" t="s">
        <v>97</v>
      </c>
      <c r="C58" s="57">
        <v>21</v>
      </c>
      <c r="D58" s="45">
        <f t="shared" si="2"/>
        <v>4056</v>
      </c>
      <c r="E58" s="56">
        <f t="shared" si="0"/>
        <v>90.093291870279884</v>
      </c>
      <c r="F58" s="53" t="str">
        <f t="shared" si="1"/>
        <v>D-100</v>
      </c>
    </row>
    <row r="59" spans="1:6">
      <c r="A59" s="41">
        <v>48</v>
      </c>
      <c r="B59" s="49" t="s">
        <v>47</v>
      </c>
      <c r="C59" s="57">
        <v>20</v>
      </c>
      <c r="D59" s="45">
        <f t="shared" si="2"/>
        <v>4076</v>
      </c>
      <c r="E59" s="56">
        <f t="shared" si="0"/>
        <v>90.537538871612625</v>
      </c>
      <c r="F59" s="53" t="str">
        <f t="shared" si="1"/>
        <v>D-100</v>
      </c>
    </row>
    <row r="60" spans="1:6">
      <c r="A60" s="41">
        <v>49</v>
      </c>
      <c r="B60" s="42" t="s">
        <v>49</v>
      </c>
      <c r="C60" s="57">
        <v>20</v>
      </c>
      <c r="D60" s="45">
        <f t="shared" si="2"/>
        <v>4096</v>
      </c>
      <c r="E60" s="56">
        <f t="shared" si="0"/>
        <v>90.981785872945352</v>
      </c>
      <c r="F60" s="53" t="str">
        <f t="shared" si="1"/>
        <v>D-100</v>
      </c>
    </row>
    <row r="61" spans="1:6">
      <c r="A61" s="41">
        <v>41</v>
      </c>
      <c r="B61" s="42" t="s">
        <v>81</v>
      </c>
      <c r="C61" s="57">
        <v>20</v>
      </c>
      <c r="D61" s="45">
        <f t="shared" si="2"/>
        <v>4116</v>
      </c>
      <c r="E61" s="56">
        <f t="shared" si="0"/>
        <v>91.426032874278093</v>
      </c>
      <c r="F61" s="53" t="str">
        <f t="shared" si="1"/>
        <v>D-100</v>
      </c>
    </row>
    <row r="62" spans="1:6">
      <c r="A62" s="41">
        <v>44</v>
      </c>
      <c r="B62" s="42" t="s">
        <v>94</v>
      </c>
      <c r="C62" s="57">
        <v>20</v>
      </c>
      <c r="D62" s="45">
        <f t="shared" si="2"/>
        <v>4136</v>
      </c>
      <c r="E62" s="56">
        <f t="shared" si="0"/>
        <v>91.870279875610834</v>
      </c>
      <c r="F62" s="53" t="str">
        <f t="shared" si="1"/>
        <v>D-100</v>
      </c>
    </row>
    <row r="63" spans="1:6">
      <c r="A63" s="44">
        <v>48</v>
      </c>
      <c r="B63" s="46" t="s">
        <v>45</v>
      </c>
      <c r="C63" s="57">
        <v>19</v>
      </c>
      <c r="D63" s="45">
        <f t="shared" si="2"/>
        <v>4155</v>
      </c>
      <c r="E63" s="56">
        <f t="shared" si="0"/>
        <v>92.292314526876936</v>
      </c>
      <c r="F63" s="53" t="str">
        <f t="shared" si="1"/>
        <v>D-100</v>
      </c>
    </row>
    <row r="64" spans="1:6">
      <c r="A64" s="44">
        <v>43</v>
      </c>
      <c r="B64" s="37" t="s">
        <v>38</v>
      </c>
      <c r="C64" s="57">
        <v>16</v>
      </c>
      <c r="D64" s="45">
        <f t="shared" si="2"/>
        <v>4171</v>
      </c>
      <c r="E64" s="56">
        <f t="shared" si="0"/>
        <v>92.647712127943137</v>
      </c>
      <c r="F64" s="53" t="str">
        <f t="shared" si="1"/>
        <v>D-100</v>
      </c>
    </row>
    <row r="65" spans="1:6">
      <c r="A65" s="44">
        <v>44</v>
      </c>
      <c r="B65" s="37" t="s">
        <v>90</v>
      </c>
      <c r="C65" s="53">
        <v>16</v>
      </c>
      <c r="D65" s="45">
        <f t="shared" si="2"/>
        <v>4187</v>
      </c>
      <c r="E65" s="56">
        <f t="shared" si="0"/>
        <v>93.003109729009324</v>
      </c>
      <c r="F65" s="53" t="str">
        <f t="shared" si="1"/>
        <v>D-100</v>
      </c>
    </row>
    <row r="66" spans="1:6">
      <c r="A66" s="44">
        <v>48</v>
      </c>
      <c r="B66" s="46" t="s">
        <v>42</v>
      </c>
      <c r="C66" s="53">
        <v>15</v>
      </c>
      <c r="D66" s="45">
        <f t="shared" si="2"/>
        <v>4202</v>
      </c>
      <c r="E66" s="56">
        <f t="shared" si="0"/>
        <v>93.336294980008887</v>
      </c>
      <c r="F66" s="53" t="str">
        <f t="shared" si="1"/>
        <v>D-100</v>
      </c>
    </row>
    <row r="67" spans="1:6">
      <c r="A67" s="44">
        <v>20</v>
      </c>
      <c r="B67" s="46" t="s">
        <v>75</v>
      </c>
      <c r="C67" s="53">
        <v>15</v>
      </c>
      <c r="D67" s="45">
        <f t="shared" si="2"/>
        <v>4217</v>
      </c>
      <c r="E67" s="56">
        <f t="shared" ref="E67:E116" si="3">(D67/$D$116)*100</f>
        <v>93.669480231008436</v>
      </c>
      <c r="F67" s="53" t="str">
        <f t="shared" ref="F67:F116" si="4">IF(E67&lt;=25,"A-25",IF(E67&lt;=50,"B-50",IF(E67&lt;=75,"C-75","D-100")))</f>
        <v>D-100</v>
      </c>
    </row>
    <row r="68" spans="1:6">
      <c r="A68" s="41">
        <v>25</v>
      </c>
      <c r="B68" s="42" t="s">
        <v>16</v>
      </c>
      <c r="C68" s="57">
        <v>13</v>
      </c>
      <c r="D68" s="45">
        <f t="shared" ref="D68:D116" si="5">D67+C68</f>
        <v>4230</v>
      </c>
      <c r="E68" s="56">
        <f t="shared" si="3"/>
        <v>93.958240781874721</v>
      </c>
      <c r="F68" s="53" t="str">
        <f t="shared" si="4"/>
        <v>D-100</v>
      </c>
    </row>
    <row r="69" spans="1:6">
      <c r="A69" s="41">
        <v>48</v>
      </c>
      <c r="B69" s="49" t="s">
        <v>46</v>
      </c>
      <c r="C69" s="57">
        <v>13</v>
      </c>
      <c r="D69" s="45">
        <f t="shared" si="5"/>
        <v>4243</v>
      </c>
      <c r="E69" s="56">
        <f t="shared" si="3"/>
        <v>94.247001332741007</v>
      </c>
      <c r="F69" s="53" t="str">
        <f t="shared" si="4"/>
        <v>D-100</v>
      </c>
    </row>
    <row r="70" spans="1:6">
      <c r="A70" s="44">
        <v>25</v>
      </c>
      <c r="B70" s="46" t="s">
        <v>17</v>
      </c>
      <c r="C70" s="53">
        <v>12</v>
      </c>
      <c r="D70" s="45">
        <f t="shared" si="5"/>
        <v>4255</v>
      </c>
      <c r="E70" s="56">
        <f t="shared" si="3"/>
        <v>94.513549533540655</v>
      </c>
      <c r="F70" s="53" t="str">
        <f t="shared" si="4"/>
        <v>D-100</v>
      </c>
    </row>
    <row r="71" spans="1:6">
      <c r="A71" s="41">
        <v>70</v>
      </c>
      <c r="B71" s="43" t="s">
        <v>9</v>
      </c>
      <c r="C71" s="57">
        <v>11</v>
      </c>
      <c r="D71" s="45">
        <f t="shared" si="5"/>
        <v>4266</v>
      </c>
      <c r="E71" s="56">
        <f t="shared" si="3"/>
        <v>94.757885384273649</v>
      </c>
      <c r="F71" s="53" t="str">
        <f t="shared" si="4"/>
        <v>D-100</v>
      </c>
    </row>
    <row r="72" spans="1:6">
      <c r="A72" s="41">
        <v>41</v>
      </c>
      <c r="B72" s="42" t="s">
        <v>67</v>
      </c>
      <c r="C72" s="57">
        <v>11</v>
      </c>
      <c r="D72" s="45">
        <f t="shared" si="5"/>
        <v>4277</v>
      </c>
      <c r="E72" s="56">
        <f t="shared" si="3"/>
        <v>95.002221235006672</v>
      </c>
      <c r="F72" s="53" t="str">
        <f t="shared" si="4"/>
        <v>D-100</v>
      </c>
    </row>
    <row r="73" spans="1:6">
      <c r="A73" s="41">
        <v>41</v>
      </c>
      <c r="B73" s="42" t="s">
        <v>68</v>
      </c>
      <c r="C73" s="57">
        <v>11</v>
      </c>
      <c r="D73" s="45">
        <f t="shared" si="5"/>
        <v>4288</v>
      </c>
      <c r="E73" s="56">
        <f t="shared" si="3"/>
        <v>95.246557085739667</v>
      </c>
      <c r="F73" s="53" t="str">
        <f t="shared" si="4"/>
        <v>D-100</v>
      </c>
    </row>
    <row r="74" spans="1:6">
      <c r="A74" s="41">
        <v>49</v>
      </c>
      <c r="B74" s="42" t="s">
        <v>104</v>
      </c>
      <c r="C74" s="57">
        <v>11</v>
      </c>
      <c r="D74" s="45">
        <f t="shared" si="5"/>
        <v>4299</v>
      </c>
      <c r="E74" s="56">
        <f t="shared" si="3"/>
        <v>95.490892936472676</v>
      </c>
      <c r="F74" s="53" t="str">
        <f t="shared" si="4"/>
        <v>D-100</v>
      </c>
    </row>
    <row r="75" spans="1:6">
      <c r="A75" s="41">
        <v>20</v>
      </c>
      <c r="B75" s="42" t="s">
        <v>76</v>
      </c>
      <c r="C75" s="57">
        <v>10</v>
      </c>
      <c r="D75" s="45">
        <f t="shared" si="5"/>
        <v>4309</v>
      </c>
      <c r="E75" s="56">
        <f t="shared" si="3"/>
        <v>95.713016437139061</v>
      </c>
      <c r="F75" s="53" t="str">
        <f t="shared" si="4"/>
        <v>D-100</v>
      </c>
    </row>
    <row r="76" spans="1:6">
      <c r="A76" s="41">
        <v>41</v>
      </c>
      <c r="B76" s="42" t="s">
        <v>82</v>
      </c>
      <c r="C76" s="57">
        <v>10</v>
      </c>
      <c r="D76" s="45">
        <f t="shared" si="5"/>
        <v>4319</v>
      </c>
      <c r="E76" s="56">
        <f t="shared" si="3"/>
        <v>95.935139937805431</v>
      </c>
      <c r="F76" s="53" t="str">
        <f t="shared" si="4"/>
        <v>D-100</v>
      </c>
    </row>
    <row r="77" spans="1:6">
      <c r="A77" s="41">
        <v>48</v>
      </c>
      <c r="B77" s="42" t="s">
        <v>89</v>
      </c>
      <c r="C77" s="57">
        <v>10</v>
      </c>
      <c r="D77" s="45">
        <f t="shared" si="5"/>
        <v>4329</v>
      </c>
      <c r="E77" s="56">
        <f t="shared" si="3"/>
        <v>96.157263438471787</v>
      </c>
      <c r="F77" s="53" t="str">
        <f t="shared" si="4"/>
        <v>D-100</v>
      </c>
    </row>
    <row r="78" spans="1:6">
      <c r="A78" s="41">
        <v>49</v>
      </c>
      <c r="B78" s="48" t="s">
        <v>106</v>
      </c>
      <c r="C78" s="57">
        <v>10</v>
      </c>
      <c r="D78" s="45">
        <f t="shared" si="5"/>
        <v>4339</v>
      </c>
      <c r="E78" s="56">
        <f t="shared" si="3"/>
        <v>96.379386939138158</v>
      </c>
      <c r="F78" s="53" t="str">
        <f t="shared" si="4"/>
        <v>D-100</v>
      </c>
    </row>
    <row r="79" spans="1:6">
      <c r="A79" s="44">
        <v>49</v>
      </c>
      <c r="B79" s="37" t="s">
        <v>5</v>
      </c>
      <c r="C79" s="53">
        <v>9</v>
      </c>
      <c r="D79" s="45">
        <f t="shared" si="5"/>
        <v>4348</v>
      </c>
      <c r="E79" s="56">
        <f t="shared" si="3"/>
        <v>96.579298089737904</v>
      </c>
      <c r="F79" s="53" t="str">
        <f t="shared" si="4"/>
        <v>D-100</v>
      </c>
    </row>
    <row r="80" spans="1:6">
      <c r="A80" s="41">
        <v>43</v>
      </c>
      <c r="B80" s="42" t="s">
        <v>41</v>
      </c>
      <c r="C80" s="57">
        <v>9</v>
      </c>
      <c r="D80" s="45">
        <f t="shared" si="5"/>
        <v>4357</v>
      </c>
      <c r="E80" s="56">
        <f t="shared" si="3"/>
        <v>96.779209240337622</v>
      </c>
      <c r="F80" s="53" t="str">
        <f t="shared" si="4"/>
        <v>D-100</v>
      </c>
    </row>
    <row r="81" spans="1:6">
      <c r="A81" s="44">
        <v>48</v>
      </c>
      <c r="B81" s="46" t="s">
        <v>44</v>
      </c>
      <c r="C81" s="57">
        <v>9</v>
      </c>
      <c r="D81" s="45">
        <f t="shared" si="5"/>
        <v>4366</v>
      </c>
      <c r="E81" s="56">
        <f t="shared" si="3"/>
        <v>96.979120390937354</v>
      </c>
      <c r="F81" s="53" t="str">
        <f t="shared" si="4"/>
        <v>D-100</v>
      </c>
    </row>
    <row r="82" spans="1:6">
      <c r="A82" s="41">
        <v>41</v>
      </c>
      <c r="B82" s="42" t="s">
        <v>66</v>
      </c>
      <c r="C82" s="57">
        <v>9</v>
      </c>
      <c r="D82" s="45">
        <f t="shared" si="5"/>
        <v>4375</v>
      </c>
      <c r="E82" s="56">
        <f t="shared" si="3"/>
        <v>97.1790315415371</v>
      </c>
      <c r="F82" s="53" t="str">
        <f t="shared" si="4"/>
        <v>D-100</v>
      </c>
    </row>
    <row r="83" spans="1:6">
      <c r="A83" s="41">
        <v>20</v>
      </c>
      <c r="B83" s="42" t="s">
        <v>72</v>
      </c>
      <c r="C83" s="57">
        <v>9</v>
      </c>
      <c r="D83" s="45">
        <f t="shared" si="5"/>
        <v>4384</v>
      </c>
      <c r="E83" s="56">
        <f t="shared" si="3"/>
        <v>97.378942692136832</v>
      </c>
      <c r="F83" s="53" t="str">
        <f t="shared" si="4"/>
        <v>D-100</v>
      </c>
    </row>
    <row r="84" spans="1:6">
      <c r="A84" s="41">
        <v>49</v>
      </c>
      <c r="B84" s="48" t="s">
        <v>101</v>
      </c>
      <c r="C84" s="57">
        <v>9</v>
      </c>
      <c r="D84" s="45">
        <f t="shared" si="5"/>
        <v>4393</v>
      </c>
      <c r="E84" s="56">
        <f t="shared" si="3"/>
        <v>97.578853842736564</v>
      </c>
      <c r="F84" s="53" t="str">
        <f t="shared" si="4"/>
        <v>D-100</v>
      </c>
    </row>
    <row r="85" spans="1:6">
      <c r="A85" s="44">
        <v>49</v>
      </c>
      <c r="B85" s="37" t="s">
        <v>105</v>
      </c>
      <c r="C85" s="53">
        <v>9</v>
      </c>
      <c r="D85" s="45">
        <f t="shared" si="5"/>
        <v>4402</v>
      </c>
      <c r="E85" s="56">
        <f t="shared" si="3"/>
        <v>97.778764993336296</v>
      </c>
      <c r="F85" s="53" t="str">
        <f t="shared" si="4"/>
        <v>D-100</v>
      </c>
    </row>
    <row r="86" spans="1:6">
      <c r="A86" s="41">
        <v>40</v>
      </c>
      <c r="B86" s="42" t="s">
        <v>52</v>
      </c>
      <c r="C86" s="57">
        <v>8</v>
      </c>
      <c r="D86" s="45">
        <f t="shared" si="5"/>
        <v>4410</v>
      </c>
      <c r="E86" s="56">
        <f t="shared" si="3"/>
        <v>97.956463793869389</v>
      </c>
      <c r="F86" s="53" t="str">
        <f t="shared" si="4"/>
        <v>D-100</v>
      </c>
    </row>
    <row r="87" spans="1:6">
      <c r="A87" s="41">
        <v>20</v>
      </c>
      <c r="B87" s="42" t="s">
        <v>73</v>
      </c>
      <c r="C87" s="57">
        <v>8</v>
      </c>
      <c r="D87" s="45">
        <f t="shared" si="5"/>
        <v>4418</v>
      </c>
      <c r="E87" s="56">
        <f t="shared" si="3"/>
        <v>98.134162594402483</v>
      </c>
      <c r="F87" s="53" t="str">
        <f t="shared" si="4"/>
        <v>D-100</v>
      </c>
    </row>
    <row r="88" spans="1:6">
      <c r="A88" s="41">
        <v>20</v>
      </c>
      <c r="B88" s="48" t="s">
        <v>74</v>
      </c>
      <c r="C88" s="57">
        <v>7</v>
      </c>
      <c r="D88" s="45">
        <f t="shared" si="5"/>
        <v>4425</v>
      </c>
      <c r="E88" s="56">
        <f t="shared" si="3"/>
        <v>98.289649044868938</v>
      </c>
      <c r="F88" s="53" t="str">
        <f t="shared" si="4"/>
        <v>D-100</v>
      </c>
    </row>
    <row r="89" spans="1:6">
      <c r="A89" s="41">
        <v>10</v>
      </c>
      <c r="B89" s="48" t="s">
        <v>26</v>
      </c>
      <c r="C89" s="57">
        <v>6</v>
      </c>
      <c r="D89" s="45">
        <f t="shared" si="5"/>
        <v>4431</v>
      </c>
      <c r="E89" s="56">
        <f t="shared" si="3"/>
        <v>98.422923145268769</v>
      </c>
      <c r="F89" s="53" t="str">
        <f t="shared" si="4"/>
        <v>D-100</v>
      </c>
    </row>
    <row r="90" spans="1:6">
      <c r="A90" s="41">
        <v>41</v>
      </c>
      <c r="B90" s="42" t="s">
        <v>71</v>
      </c>
      <c r="C90" s="57">
        <v>6</v>
      </c>
      <c r="D90" s="45">
        <f t="shared" si="5"/>
        <v>4437</v>
      </c>
      <c r="E90" s="56">
        <f t="shared" si="3"/>
        <v>98.556197245668585</v>
      </c>
      <c r="F90" s="53" t="str">
        <f t="shared" si="4"/>
        <v>D-100</v>
      </c>
    </row>
    <row r="91" spans="1:6">
      <c r="A91" s="41">
        <v>10</v>
      </c>
      <c r="B91" s="42" t="s">
        <v>27</v>
      </c>
      <c r="C91" s="57">
        <v>5</v>
      </c>
      <c r="D91" s="45">
        <f t="shared" si="5"/>
        <v>4442</v>
      </c>
      <c r="E91" s="56">
        <f t="shared" si="3"/>
        <v>98.667258996001777</v>
      </c>
      <c r="F91" s="53" t="str">
        <f t="shared" si="4"/>
        <v>D-100</v>
      </c>
    </row>
    <row r="92" spans="1:6">
      <c r="A92" s="41">
        <v>49</v>
      </c>
      <c r="B92" s="42" t="s">
        <v>51</v>
      </c>
      <c r="C92" s="57">
        <v>5</v>
      </c>
      <c r="D92" s="45">
        <f t="shared" si="5"/>
        <v>4447</v>
      </c>
      <c r="E92" s="56">
        <f t="shared" si="3"/>
        <v>98.778320746334956</v>
      </c>
      <c r="F92" s="53" t="str">
        <f t="shared" si="4"/>
        <v>D-100</v>
      </c>
    </row>
    <row r="93" spans="1:6">
      <c r="A93" s="44">
        <v>75</v>
      </c>
      <c r="B93" s="37" t="s">
        <v>63</v>
      </c>
      <c r="C93" s="53">
        <v>5</v>
      </c>
      <c r="D93" s="45">
        <f t="shared" si="5"/>
        <v>4452</v>
      </c>
      <c r="E93" s="56">
        <f t="shared" si="3"/>
        <v>98.889382496668148</v>
      </c>
      <c r="F93" s="53" t="str">
        <f t="shared" si="4"/>
        <v>D-100</v>
      </c>
    </row>
    <row r="94" spans="1:6">
      <c r="A94" s="44">
        <v>75</v>
      </c>
      <c r="B94" s="37" t="s">
        <v>64</v>
      </c>
      <c r="C94" s="53">
        <v>5</v>
      </c>
      <c r="D94" s="45">
        <f t="shared" si="5"/>
        <v>4457</v>
      </c>
      <c r="E94" s="56">
        <f t="shared" si="3"/>
        <v>99.000444247001326</v>
      </c>
      <c r="F94" s="53" t="str">
        <f t="shared" si="4"/>
        <v>D-100</v>
      </c>
    </row>
    <row r="95" spans="1:6">
      <c r="A95" s="41">
        <v>10</v>
      </c>
      <c r="B95" s="49" t="s">
        <v>23</v>
      </c>
      <c r="C95" s="57">
        <v>4</v>
      </c>
      <c r="D95" s="45">
        <f t="shared" si="5"/>
        <v>4461</v>
      </c>
      <c r="E95" s="56">
        <f t="shared" si="3"/>
        <v>99.08929364726788</v>
      </c>
      <c r="F95" s="53" t="str">
        <f t="shared" si="4"/>
        <v>D-100</v>
      </c>
    </row>
    <row r="96" spans="1:6">
      <c r="A96" s="41">
        <v>10</v>
      </c>
      <c r="B96" s="42" t="s">
        <v>24</v>
      </c>
      <c r="C96" s="57">
        <v>4</v>
      </c>
      <c r="D96" s="45">
        <f t="shared" si="5"/>
        <v>4465</v>
      </c>
      <c r="E96" s="56">
        <f t="shared" si="3"/>
        <v>99.178143047534434</v>
      </c>
      <c r="F96" s="53" t="str">
        <f t="shared" si="4"/>
        <v>D-100</v>
      </c>
    </row>
    <row r="97" spans="1:6">
      <c r="A97" s="41">
        <v>43</v>
      </c>
      <c r="B97" s="42" t="s">
        <v>28</v>
      </c>
      <c r="C97" s="57">
        <v>4</v>
      </c>
      <c r="D97" s="45">
        <f t="shared" si="5"/>
        <v>4469</v>
      </c>
      <c r="E97" s="56">
        <f t="shared" si="3"/>
        <v>99.266992447800973</v>
      </c>
      <c r="F97" s="53" t="str">
        <f t="shared" si="4"/>
        <v>D-100</v>
      </c>
    </row>
    <row r="98" spans="1:6">
      <c r="A98" s="41">
        <v>10</v>
      </c>
      <c r="B98" s="48" t="s">
        <v>25</v>
      </c>
      <c r="C98" s="57">
        <v>3</v>
      </c>
      <c r="D98" s="45">
        <f t="shared" si="5"/>
        <v>4472</v>
      </c>
      <c r="E98" s="56">
        <f t="shared" si="3"/>
        <v>99.333629498000889</v>
      </c>
      <c r="F98" s="53" t="str">
        <f t="shared" si="4"/>
        <v>D-100</v>
      </c>
    </row>
    <row r="99" spans="1:6">
      <c r="A99" s="44">
        <v>49</v>
      </c>
      <c r="B99" s="46" t="s">
        <v>32</v>
      </c>
      <c r="C99" s="53">
        <v>3</v>
      </c>
      <c r="D99" s="45">
        <f t="shared" si="5"/>
        <v>4475</v>
      </c>
      <c r="E99" s="56">
        <f t="shared" si="3"/>
        <v>99.400266548200804</v>
      </c>
      <c r="F99" s="53" t="str">
        <f t="shared" si="4"/>
        <v>D-100</v>
      </c>
    </row>
    <row r="100" spans="1:6">
      <c r="A100" s="44">
        <v>43</v>
      </c>
      <c r="B100" s="37" t="s">
        <v>38</v>
      </c>
      <c r="C100" s="53">
        <v>3</v>
      </c>
      <c r="D100" s="45">
        <f t="shared" si="5"/>
        <v>4478</v>
      </c>
      <c r="E100" s="56">
        <f t="shared" si="3"/>
        <v>99.466903598400719</v>
      </c>
      <c r="F100" s="53" t="str">
        <f t="shared" si="4"/>
        <v>D-100</v>
      </c>
    </row>
    <row r="101" spans="1:6">
      <c r="A101" s="41">
        <v>41</v>
      </c>
      <c r="B101" s="42" t="s">
        <v>69</v>
      </c>
      <c r="C101" s="57">
        <v>3</v>
      </c>
      <c r="D101" s="45">
        <f t="shared" si="5"/>
        <v>4481</v>
      </c>
      <c r="E101" s="56">
        <f t="shared" si="3"/>
        <v>99.533540648600621</v>
      </c>
      <c r="F101" s="53" t="str">
        <f t="shared" si="4"/>
        <v>D-100</v>
      </c>
    </row>
    <row r="102" spans="1:6">
      <c r="A102" s="41">
        <v>49</v>
      </c>
      <c r="B102" s="49" t="s">
        <v>4</v>
      </c>
      <c r="C102" s="57">
        <v>2</v>
      </c>
      <c r="D102" s="45">
        <f t="shared" si="5"/>
        <v>4483</v>
      </c>
      <c r="E102" s="56">
        <f t="shared" si="3"/>
        <v>99.577965348733898</v>
      </c>
      <c r="F102" s="53" t="str">
        <f t="shared" si="4"/>
        <v>D-100</v>
      </c>
    </row>
    <row r="103" spans="1:6">
      <c r="A103" s="44">
        <v>43</v>
      </c>
      <c r="B103" s="46" t="s">
        <v>30</v>
      </c>
      <c r="C103" s="57">
        <v>2</v>
      </c>
      <c r="D103" s="45">
        <f t="shared" si="5"/>
        <v>4485</v>
      </c>
      <c r="E103" s="56">
        <f t="shared" si="3"/>
        <v>99.622390048867175</v>
      </c>
      <c r="F103" s="53" t="str">
        <f t="shared" si="4"/>
        <v>D-100</v>
      </c>
    </row>
    <row r="104" spans="1:6">
      <c r="A104" s="41">
        <v>49</v>
      </c>
      <c r="B104" s="42" t="s">
        <v>31</v>
      </c>
      <c r="C104" s="57">
        <v>2</v>
      </c>
      <c r="D104" s="45">
        <f t="shared" si="5"/>
        <v>4487</v>
      </c>
      <c r="E104" s="56">
        <f t="shared" si="3"/>
        <v>99.666814749000437</v>
      </c>
      <c r="F104" s="53" t="str">
        <f t="shared" si="4"/>
        <v>D-100</v>
      </c>
    </row>
    <row r="105" spans="1:6">
      <c r="A105" s="41">
        <v>49</v>
      </c>
      <c r="B105" s="42" t="s">
        <v>33</v>
      </c>
      <c r="C105" s="57">
        <v>2</v>
      </c>
      <c r="D105" s="45">
        <f t="shared" si="5"/>
        <v>4489</v>
      </c>
      <c r="E105" s="56">
        <f t="shared" si="3"/>
        <v>99.711239449133714</v>
      </c>
      <c r="F105" s="53" t="str">
        <f t="shared" si="4"/>
        <v>D-100</v>
      </c>
    </row>
    <row r="106" spans="1:6">
      <c r="A106" s="44">
        <v>75</v>
      </c>
      <c r="B106" s="37" t="s">
        <v>61</v>
      </c>
      <c r="C106" s="57">
        <v>2</v>
      </c>
      <c r="D106" s="45">
        <f t="shared" si="5"/>
        <v>4491</v>
      </c>
      <c r="E106" s="56">
        <f t="shared" si="3"/>
        <v>99.755664149266991</v>
      </c>
      <c r="F106" s="53" t="str">
        <f t="shared" si="4"/>
        <v>D-100</v>
      </c>
    </row>
    <row r="107" spans="1:6">
      <c r="A107" s="44">
        <v>41</v>
      </c>
      <c r="B107" s="37" t="s">
        <v>77</v>
      </c>
      <c r="C107" s="53">
        <v>2</v>
      </c>
      <c r="D107" s="45">
        <f t="shared" si="5"/>
        <v>4493</v>
      </c>
      <c r="E107" s="56">
        <f t="shared" si="3"/>
        <v>99.800088849400268</v>
      </c>
      <c r="F107" s="53" t="str">
        <f t="shared" si="4"/>
        <v>D-100</v>
      </c>
    </row>
    <row r="108" spans="1:6">
      <c r="A108" s="41">
        <v>43</v>
      </c>
      <c r="B108" s="42" t="s">
        <v>29</v>
      </c>
      <c r="C108" s="57">
        <v>1</v>
      </c>
      <c r="D108" s="45">
        <f t="shared" si="5"/>
        <v>4494</v>
      </c>
      <c r="E108" s="56">
        <f t="shared" si="3"/>
        <v>99.822301199466906</v>
      </c>
      <c r="F108" s="53" t="str">
        <f t="shared" si="4"/>
        <v>D-100</v>
      </c>
    </row>
    <row r="109" spans="1:6">
      <c r="A109" s="41">
        <v>43</v>
      </c>
      <c r="B109" s="42" t="s">
        <v>38</v>
      </c>
      <c r="C109" s="57">
        <v>1</v>
      </c>
      <c r="D109" s="45">
        <f t="shared" si="5"/>
        <v>4495</v>
      </c>
      <c r="E109" s="56">
        <f t="shared" si="3"/>
        <v>99.844513549533545</v>
      </c>
      <c r="F109" s="53" t="str">
        <f t="shared" si="4"/>
        <v>D-100</v>
      </c>
    </row>
    <row r="110" spans="1:6">
      <c r="A110" s="41">
        <v>43</v>
      </c>
      <c r="B110" s="42" t="s">
        <v>39</v>
      </c>
      <c r="C110" s="57">
        <v>1</v>
      </c>
      <c r="D110" s="45">
        <f t="shared" si="5"/>
        <v>4496</v>
      </c>
      <c r="E110" s="56">
        <f t="shared" si="3"/>
        <v>99.866725899600169</v>
      </c>
      <c r="F110" s="53" t="str">
        <f t="shared" si="4"/>
        <v>D-100</v>
      </c>
    </row>
    <row r="111" spans="1:6">
      <c r="A111" s="44">
        <v>40</v>
      </c>
      <c r="B111" s="37" t="s">
        <v>53</v>
      </c>
      <c r="C111" s="53">
        <v>1</v>
      </c>
      <c r="D111" s="45">
        <f t="shared" si="5"/>
        <v>4497</v>
      </c>
      <c r="E111" s="56">
        <f t="shared" si="3"/>
        <v>99.888938249666808</v>
      </c>
      <c r="F111" s="53" t="str">
        <f t="shared" si="4"/>
        <v>D-100</v>
      </c>
    </row>
    <row r="112" spans="1:6">
      <c r="A112" s="41">
        <v>41</v>
      </c>
      <c r="B112" s="42" t="s">
        <v>70</v>
      </c>
      <c r="C112" s="57">
        <v>1</v>
      </c>
      <c r="D112" s="45">
        <f t="shared" si="5"/>
        <v>4498</v>
      </c>
      <c r="E112" s="56">
        <f t="shared" si="3"/>
        <v>99.91115059973346</v>
      </c>
      <c r="F112" s="53" t="str">
        <f t="shared" si="4"/>
        <v>D-100</v>
      </c>
    </row>
    <row r="113" spans="1:6">
      <c r="A113" s="44">
        <v>44</v>
      </c>
      <c r="B113" s="37" t="s">
        <v>91</v>
      </c>
      <c r="C113" s="57">
        <v>1</v>
      </c>
      <c r="D113" s="45">
        <f t="shared" si="5"/>
        <v>4499</v>
      </c>
      <c r="E113" s="56">
        <f t="shared" si="3"/>
        <v>99.933362949800085</v>
      </c>
      <c r="F113" s="53" t="str">
        <f t="shared" si="4"/>
        <v>D-100</v>
      </c>
    </row>
    <row r="114" spans="1:6">
      <c r="A114" s="41">
        <v>48</v>
      </c>
      <c r="B114" s="42" t="s">
        <v>96</v>
      </c>
      <c r="C114" s="57">
        <v>1</v>
      </c>
      <c r="D114" s="45">
        <f t="shared" si="5"/>
        <v>4500</v>
      </c>
      <c r="E114" s="56">
        <f t="shared" si="3"/>
        <v>99.955575299866723</v>
      </c>
      <c r="F114" s="53" t="str">
        <f t="shared" si="4"/>
        <v>D-100</v>
      </c>
    </row>
    <row r="115" spans="1:6">
      <c r="A115" s="44">
        <v>49</v>
      </c>
      <c r="B115" s="37" t="s">
        <v>107</v>
      </c>
      <c r="C115" s="57">
        <v>1</v>
      </c>
      <c r="D115" s="45">
        <f t="shared" si="5"/>
        <v>4501</v>
      </c>
      <c r="E115" s="56">
        <f t="shared" si="3"/>
        <v>99.977787649933362</v>
      </c>
      <c r="F115" s="53" t="str">
        <f t="shared" si="4"/>
        <v>D-100</v>
      </c>
    </row>
    <row r="116" spans="1:6">
      <c r="A116" s="44">
        <v>49</v>
      </c>
      <c r="B116" s="37" t="s">
        <v>108</v>
      </c>
      <c r="C116" s="53">
        <v>1</v>
      </c>
      <c r="D116" s="45">
        <f t="shared" si="5"/>
        <v>4502</v>
      </c>
      <c r="E116" s="56">
        <f t="shared" si="3"/>
        <v>100</v>
      </c>
      <c r="F116" s="53" t="str">
        <f t="shared" si="4"/>
        <v>D-100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C19" sqref="C19"/>
    </sheetView>
  </sheetViews>
  <sheetFormatPr baseColWidth="10" defaultColWidth="11.42578125" defaultRowHeight="15"/>
  <cols>
    <col min="1" max="1" width="14.42578125" style="37" bestFit="1" customWidth="1"/>
    <col min="2" max="2" width="12.140625" style="37" customWidth="1"/>
    <col min="3" max="5" width="11.28515625" style="37" bestFit="1" customWidth="1"/>
    <col min="6" max="6" width="12.5703125" style="37" bestFit="1" customWidth="1"/>
    <col min="7" max="16384" width="11.42578125" style="37"/>
  </cols>
  <sheetData>
    <row r="1" spans="1:6">
      <c r="A1" s="59"/>
      <c r="B1" s="60" t="s">
        <v>155</v>
      </c>
      <c r="C1" s="61"/>
      <c r="D1" s="61"/>
      <c r="E1" s="61"/>
      <c r="F1" s="62"/>
    </row>
    <row r="2" spans="1:6">
      <c r="A2" s="60" t="s">
        <v>125</v>
      </c>
      <c r="B2" s="77" t="s">
        <v>120</v>
      </c>
      <c r="C2" s="78" t="s">
        <v>121</v>
      </c>
      <c r="D2" s="78" t="s">
        <v>122</v>
      </c>
      <c r="E2" s="78" t="s">
        <v>123</v>
      </c>
      <c r="F2" s="64" t="s">
        <v>115</v>
      </c>
    </row>
    <row r="3" spans="1:6">
      <c r="A3" s="59" t="s">
        <v>124</v>
      </c>
      <c r="B3" s="79">
        <v>1095</v>
      </c>
      <c r="C3" s="80">
        <v>1143</v>
      </c>
      <c r="D3" s="80">
        <v>1105</v>
      </c>
      <c r="E3" s="80">
        <v>1159</v>
      </c>
      <c r="F3" s="81">
        <v>4502</v>
      </c>
    </row>
    <row r="4" spans="1:6">
      <c r="A4" s="68" t="s">
        <v>128</v>
      </c>
      <c r="B4" s="82">
        <v>4</v>
      </c>
      <c r="C4" s="45">
        <v>10</v>
      </c>
      <c r="D4" s="45">
        <v>20</v>
      </c>
      <c r="E4" s="45">
        <v>81</v>
      </c>
      <c r="F4" s="83">
        <v>115</v>
      </c>
    </row>
    <row r="5" spans="1:6">
      <c r="A5" s="68" t="s">
        <v>129</v>
      </c>
      <c r="B5" s="82">
        <v>337</v>
      </c>
      <c r="C5" s="45">
        <v>152</v>
      </c>
      <c r="D5" s="45">
        <v>76</v>
      </c>
      <c r="E5" s="45">
        <v>43</v>
      </c>
      <c r="F5" s="83">
        <v>337</v>
      </c>
    </row>
    <row r="6" spans="1:6">
      <c r="A6" s="72" t="s">
        <v>157</v>
      </c>
      <c r="B6" s="84">
        <v>227</v>
      </c>
      <c r="C6" s="85">
        <v>77</v>
      </c>
      <c r="D6" s="85">
        <v>43</v>
      </c>
      <c r="E6" s="85">
        <v>1</v>
      </c>
      <c r="F6" s="86">
        <v>1</v>
      </c>
    </row>
  </sheetData>
  <phoneticPr fontId="3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X117"/>
  <sheetViews>
    <sheetView topLeftCell="D1" zoomScale="70" zoomScaleNormal="70" workbookViewId="0">
      <selection activeCell="I13" sqref="I13"/>
    </sheetView>
  </sheetViews>
  <sheetFormatPr baseColWidth="10" defaultColWidth="11.42578125" defaultRowHeight="18"/>
  <cols>
    <col min="1" max="1" width="11" style="1" customWidth="1"/>
    <col min="2" max="2" width="38.85546875" style="1" customWidth="1"/>
    <col min="3" max="3" width="11.28515625" style="1" customWidth="1"/>
    <col min="4" max="4" width="13.42578125" style="1" customWidth="1"/>
    <col min="5" max="5" width="10.28515625" style="1" customWidth="1"/>
    <col min="6" max="6" width="14" style="1" customWidth="1"/>
    <col min="7" max="9" width="11.42578125" style="1"/>
    <col min="10" max="10" width="11.28515625" style="1" customWidth="1"/>
    <col min="11" max="49" width="4.7109375" style="1" customWidth="1"/>
    <col min="50" max="50" width="2.5703125" style="1" customWidth="1"/>
    <col min="51" max="16384" width="11.42578125" style="1"/>
  </cols>
  <sheetData>
    <row r="1" spans="1:50" ht="38.25" customHeight="1">
      <c r="A1" s="8" t="s">
        <v>0</v>
      </c>
      <c r="B1" s="8" t="s">
        <v>135</v>
      </c>
      <c r="C1" s="8" t="s">
        <v>114</v>
      </c>
      <c r="D1" s="9" t="s">
        <v>136</v>
      </c>
      <c r="E1" s="9" t="s">
        <v>137</v>
      </c>
      <c r="F1" s="9" t="s">
        <v>138</v>
      </c>
      <c r="K1" s="12" t="s">
        <v>139</v>
      </c>
      <c r="L1" s="13" t="s">
        <v>139</v>
      </c>
      <c r="M1" s="13" t="s">
        <v>139</v>
      </c>
      <c r="N1" s="13" t="s">
        <v>139</v>
      </c>
      <c r="O1" s="13" t="s">
        <v>139</v>
      </c>
      <c r="P1" s="13" t="s">
        <v>139</v>
      </c>
      <c r="Q1" s="13" t="s">
        <v>139</v>
      </c>
      <c r="R1" s="13" t="s">
        <v>139</v>
      </c>
      <c r="S1" s="13" t="s">
        <v>139</v>
      </c>
      <c r="T1" s="13" t="s">
        <v>139</v>
      </c>
      <c r="U1" s="13" t="s">
        <v>139</v>
      </c>
      <c r="V1" s="13" t="s">
        <v>139</v>
      </c>
      <c r="W1" s="13" t="s">
        <v>139</v>
      </c>
      <c r="X1" s="13" t="s">
        <v>139</v>
      </c>
      <c r="Y1" s="13" t="s">
        <v>139</v>
      </c>
      <c r="Z1" s="13" t="s">
        <v>139</v>
      </c>
      <c r="AA1" s="13" t="s">
        <v>139</v>
      </c>
      <c r="AB1" s="13" t="s">
        <v>139</v>
      </c>
      <c r="AC1" s="13" t="s">
        <v>139</v>
      </c>
      <c r="AD1" s="13" t="s">
        <v>139</v>
      </c>
      <c r="AE1" s="13" t="s">
        <v>139</v>
      </c>
      <c r="AF1" s="13" t="s">
        <v>139</v>
      </c>
      <c r="AG1" s="13" t="s">
        <v>139</v>
      </c>
      <c r="AH1" s="13" t="s">
        <v>139</v>
      </c>
      <c r="AI1" s="13" t="s">
        <v>139</v>
      </c>
      <c r="AJ1" s="13" t="s">
        <v>139</v>
      </c>
      <c r="AK1" s="13" t="s">
        <v>139</v>
      </c>
      <c r="AL1" s="13" t="s">
        <v>139</v>
      </c>
      <c r="AM1" s="13" t="s">
        <v>139</v>
      </c>
      <c r="AN1" s="13" t="s">
        <v>139</v>
      </c>
      <c r="AO1" s="13" t="s">
        <v>139</v>
      </c>
      <c r="AP1" s="13" t="s">
        <v>139</v>
      </c>
      <c r="AQ1" s="13" t="s">
        <v>139</v>
      </c>
      <c r="AR1" s="13" t="s">
        <v>139</v>
      </c>
      <c r="AS1" s="13" t="s">
        <v>139</v>
      </c>
      <c r="AT1" s="13" t="s">
        <v>139</v>
      </c>
      <c r="AU1" s="13" t="s">
        <v>139</v>
      </c>
      <c r="AV1" s="13" t="s">
        <v>139</v>
      </c>
      <c r="AW1" s="13" t="s">
        <v>139</v>
      </c>
      <c r="AX1" s="14" t="s">
        <v>139</v>
      </c>
    </row>
    <row r="2" spans="1:50" ht="18.75">
      <c r="A2" s="2">
        <v>55</v>
      </c>
      <c r="B2" s="1" t="s">
        <v>57</v>
      </c>
      <c r="C2" s="2">
        <v>337</v>
      </c>
      <c r="D2" s="1">
        <f>I3</f>
        <v>70</v>
      </c>
      <c r="E2" s="1">
        <f>ROUNDUP(C2/$I$3,0)</f>
        <v>5</v>
      </c>
      <c r="F2" s="1">
        <f>E2</f>
        <v>5</v>
      </c>
      <c r="H2" s="30" t="s">
        <v>118</v>
      </c>
      <c r="I2" s="30" t="s">
        <v>119</v>
      </c>
      <c r="J2" s="30" t="s">
        <v>126</v>
      </c>
      <c r="K2" s="15" t="s">
        <v>139</v>
      </c>
      <c r="L2" s="16" t="s">
        <v>139</v>
      </c>
      <c r="M2" s="16" t="s">
        <v>139</v>
      </c>
      <c r="N2" s="16" t="s">
        <v>139</v>
      </c>
      <c r="O2" s="16" t="s">
        <v>139</v>
      </c>
      <c r="P2" s="16" t="s">
        <v>139</v>
      </c>
      <c r="Q2" s="16" t="s">
        <v>139</v>
      </c>
      <c r="R2" s="16" t="s">
        <v>139</v>
      </c>
      <c r="S2" s="16" t="s">
        <v>139</v>
      </c>
      <c r="T2" s="16" t="s">
        <v>139</v>
      </c>
      <c r="U2" s="16" t="s">
        <v>139</v>
      </c>
      <c r="V2" s="16" t="s">
        <v>139</v>
      </c>
      <c r="W2" s="16" t="s">
        <v>139</v>
      </c>
      <c r="X2" s="16" t="s">
        <v>139</v>
      </c>
      <c r="Y2" s="16" t="s">
        <v>139</v>
      </c>
      <c r="Z2" s="16" t="s">
        <v>139</v>
      </c>
      <c r="AA2" s="16" t="s">
        <v>139</v>
      </c>
      <c r="AB2" s="16" t="s">
        <v>139</v>
      </c>
      <c r="AC2" s="16" t="s">
        <v>139</v>
      </c>
      <c r="AD2" s="16" t="s">
        <v>139</v>
      </c>
      <c r="AE2" s="16" t="s">
        <v>139</v>
      </c>
      <c r="AF2" s="16" t="s">
        <v>139</v>
      </c>
      <c r="AG2" s="16" t="s">
        <v>139</v>
      </c>
      <c r="AH2" s="16" t="s">
        <v>139</v>
      </c>
      <c r="AI2" s="16" t="s">
        <v>139</v>
      </c>
      <c r="AJ2" s="16" t="s">
        <v>139</v>
      </c>
      <c r="AK2" s="16" t="s">
        <v>139</v>
      </c>
      <c r="AL2" s="16" t="s">
        <v>139</v>
      </c>
      <c r="AM2" s="16" t="s">
        <v>139</v>
      </c>
      <c r="AN2" s="16" t="s">
        <v>139</v>
      </c>
      <c r="AO2" s="16" t="s">
        <v>139</v>
      </c>
      <c r="AP2" s="16" t="s">
        <v>139</v>
      </c>
      <c r="AQ2" s="16" t="s">
        <v>139</v>
      </c>
      <c r="AR2" s="16" t="s">
        <v>139</v>
      </c>
      <c r="AS2" s="16" t="s">
        <v>139</v>
      </c>
      <c r="AT2" s="16" t="s">
        <v>139</v>
      </c>
      <c r="AU2" s="16" t="s">
        <v>139</v>
      </c>
      <c r="AV2" s="16" t="s">
        <v>139</v>
      </c>
      <c r="AW2" s="16" t="s">
        <v>139</v>
      </c>
      <c r="AX2" s="17" t="s">
        <v>139</v>
      </c>
    </row>
    <row r="3" spans="1:50" ht="18.75">
      <c r="A3" s="2">
        <v>55</v>
      </c>
      <c r="B3" s="1" t="s">
        <v>58</v>
      </c>
      <c r="C3" s="2">
        <v>273</v>
      </c>
      <c r="D3" s="1" t="s">
        <v>117</v>
      </c>
      <c r="E3" s="1">
        <f>ROUNDUP(C3/$I$3,0)</f>
        <v>4</v>
      </c>
      <c r="F3" s="1">
        <f>F2+E3</f>
        <v>9</v>
      </c>
      <c r="H3" s="31">
        <v>20</v>
      </c>
      <c r="I3" s="31">
        <v>70</v>
      </c>
      <c r="J3" s="31">
        <f>H3*I3</f>
        <v>1400</v>
      </c>
      <c r="K3" s="15" t="s">
        <v>139</v>
      </c>
      <c r="L3" s="16" t="s">
        <v>139</v>
      </c>
      <c r="M3" s="16" t="s">
        <v>139</v>
      </c>
      <c r="N3" s="16" t="s">
        <v>139</v>
      </c>
      <c r="O3" s="16" t="s">
        <v>139</v>
      </c>
      <c r="P3" s="16" t="s">
        <v>139</v>
      </c>
      <c r="Q3" s="16" t="s">
        <v>139</v>
      </c>
      <c r="R3" s="16" t="s">
        <v>139</v>
      </c>
      <c r="S3" s="16" t="s">
        <v>139</v>
      </c>
      <c r="T3" s="16" t="s">
        <v>139</v>
      </c>
      <c r="U3" s="16" t="s">
        <v>139</v>
      </c>
      <c r="V3" s="16" t="s">
        <v>139</v>
      </c>
      <c r="W3" s="16" t="s">
        <v>139</v>
      </c>
      <c r="X3" s="16" t="s">
        <v>139</v>
      </c>
      <c r="Y3" s="16" t="s">
        <v>139</v>
      </c>
      <c r="Z3" s="16" t="s">
        <v>139</v>
      </c>
      <c r="AA3" s="16" t="s">
        <v>139</v>
      </c>
      <c r="AB3" s="16" t="s">
        <v>139</v>
      </c>
      <c r="AC3" s="16" t="s">
        <v>139</v>
      </c>
      <c r="AD3" s="16" t="s">
        <v>139</v>
      </c>
      <c r="AE3" s="16" t="s">
        <v>139</v>
      </c>
      <c r="AF3" s="16" t="s">
        <v>139</v>
      </c>
      <c r="AG3" s="16" t="s">
        <v>139</v>
      </c>
      <c r="AH3" s="16" t="s">
        <v>139</v>
      </c>
      <c r="AI3" s="16" t="s">
        <v>139</v>
      </c>
      <c r="AJ3" s="16" t="s">
        <v>139</v>
      </c>
      <c r="AK3" s="16" t="s">
        <v>139</v>
      </c>
      <c r="AL3" s="16" t="s">
        <v>139</v>
      </c>
      <c r="AM3" s="16" t="s">
        <v>139</v>
      </c>
      <c r="AN3" s="16" t="s">
        <v>139</v>
      </c>
      <c r="AO3" s="16" t="s">
        <v>139</v>
      </c>
      <c r="AP3" s="16" t="s">
        <v>139</v>
      </c>
      <c r="AQ3" s="16" t="s">
        <v>139</v>
      </c>
      <c r="AR3" s="16" t="s">
        <v>139</v>
      </c>
      <c r="AS3" s="16" t="s">
        <v>139</v>
      </c>
      <c r="AT3" s="16" t="s">
        <v>139</v>
      </c>
      <c r="AU3" s="16" t="s">
        <v>139</v>
      </c>
      <c r="AV3" s="16" t="s">
        <v>139</v>
      </c>
      <c r="AW3" s="16" t="s">
        <v>139</v>
      </c>
      <c r="AX3" s="17" t="s">
        <v>139</v>
      </c>
    </row>
    <row r="4" spans="1:50" ht="18.75">
      <c r="A4" s="2">
        <v>55</v>
      </c>
      <c r="B4" s="1" t="s">
        <v>56</v>
      </c>
      <c r="C4" s="4">
        <v>258</v>
      </c>
      <c r="D4" s="1" t="s">
        <v>117</v>
      </c>
      <c r="E4" s="1">
        <f t="shared" ref="E4:E6" si="0">ROUNDUP(C4/$I$3,0)</f>
        <v>4</v>
      </c>
      <c r="F4" s="1">
        <f t="shared" ref="F4:F6" si="1">F3+E4</f>
        <v>13</v>
      </c>
      <c r="H4" s="31">
        <v>75</v>
      </c>
      <c r="I4" s="31">
        <v>42</v>
      </c>
      <c r="J4" s="31">
        <f>H4*I4</f>
        <v>3150</v>
      </c>
      <c r="K4" s="15" t="s">
        <v>139</v>
      </c>
      <c r="L4" s="16" t="s">
        <v>139</v>
      </c>
      <c r="M4" s="16" t="s">
        <v>139</v>
      </c>
      <c r="N4" s="16" t="s">
        <v>139</v>
      </c>
      <c r="O4" s="16" t="s">
        <v>139</v>
      </c>
      <c r="P4" s="16" t="s">
        <v>139</v>
      </c>
      <c r="Q4" s="16" t="s">
        <v>139</v>
      </c>
      <c r="R4" s="16" t="s">
        <v>139</v>
      </c>
      <c r="S4" s="16" t="s">
        <v>139</v>
      </c>
      <c r="T4" s="16" t="s">
        <v>139</v>
      </c>
      <c r="U4" s="16" t="s">
        <v>139</v>
      </c>
      <c r="V4" s="16" t="s">
        <v>139</v>
      </c>
      <c r="W4" s="16" t="s">
        <v>139</v>
      </c>
      <c r="X4" s="16" t="s">
        <v>139</v>
      </c>
      <c r="Y4" s="16" t="s">
        <v>139</v>
      </c>
      <c r="Z4" s="16" t="s">
        <v>139</v>
      </c>
      <c r="AA4" s="16" t="s">
        <v>139</v>
      </c>
      <c r="AB4" s="16" t="s">
        <v>139</v>
      </c>
      <c r="AC4" s="16" t="s">
        <v>139</v>
      </c>
      <c r="AD4" s="16" t="s">
        <v>139</v>
      </c>
      <c r="AE4" s="16" t="s">
        <v>139</v>
      </c>
      <c r="AF4" s="16" t="s">
        <v>139</v>
      </c>
      <c r="AG4" s="16" t="s">
        <v>139</v>
      </c>
      <c r="AH4" s="16" t="s">
        <v>139</v>
      </c>
      <c r="AI4" s="16" t="s">
        <v>139</v>
      </c>
      <c r="AJ4" s="16" t="s">
        <v>139</v>
      </c>
      <c r="AK4" s="16" t="s">
        <v>139</v>
      </c>
      <c r="AL4" s="16" t="s">
        <v>139</v>
      </c>
      <c r="AM4" s="16" t="s">
        <v>139</v>
      </c>
      <c r="AN4" s="16" t="s">
        <v>139</v>
      </c>
      <c r="AO4" s="16" t="s">
        <v>139</v>
      </c>
      <c r="AP4" s="16" t="s">
        <v>139</v>
      </c>
      <c r="AQ4" s="16" t="s">
        <v>139</v>
      </c>
      <c r="AR4" s="16" t="s">
        <v>139</v>
      </c>
      <c r="AS4" s="16" t="s">
        <v>139</v>
      </c>
      <c r="AT4" s="16" t="s">
        <v>139</v>
      </c>
      <c r="AU4" s="16" t="s">
        <v>139</v>
      </c>
      <c r="AV4" s="16" t="s">
        <v>139</v>
      </c>
      <c r="AW4" s="16" t="s">
        <v>139</v>
      </c>
      <c r="AX4" s="17" t="s">
        <v>139</v>
      </c>
    </row>
    <row r="5" spans="1:50" ht="18.75">
      <c r="A5" s="2">
        <v>55</v>
      </c>
      <c r="B5" s="1" t="s">
        <v>54</v>
      </c>
      <c r="C5" s="2">
        <v>227</v>
      </c>
      <c r="D5" s="1" t="s">
        <v>117</v>
      </c>
      <c r="E5" s="1">
        <f t="shared" si="0"/>
        <v>4</v>
      </c>
      <c r="F5" s="1">
        <f t="shared" si="1"/>
        <v>17</v>
      </c>
      <c r="H5" s="31">
        <v>80</v>
      </c>
      <c r="I5" s="31">
        <v>14</v>
      </c>
      <c r="J5" s="31">
        <f>H5*I5</f>
        <v>1120</v>
      </c>
      <c r="K5" s="15" t="s">
        <v>139</v>
      </c>
      <c r="L5" s="16" t="s">
        <v>139</v>
      </c>
      <c r="M5" s="16" t="s">
        <v>139</v>
      </c>
      <c r="N5" s="16" t="s">
        <v>139</v>
      </c>
      <c r="O5" s="16" t="s">
        <v>139</v>
      </c>
      <c r="P5" s="16" t="s">
        <v>139</v>
      </c>
      <c r="Q5" s="16" t="s">
        <v>139</v>
      </c>
      <c r="R5" s="16" t="s">
        <v>139</v>
      </c>
      <c r="S5" s="16" t="s">
        <v>139</v>
      </c>
      <c r="T5" s="16" t="s">
        <v>139</v>
      </c>
      <c r="U5" s="16" t="s">
        <v>139</v>
      </c>
      <c r="V5" s="16" t="s">
        <v>139</v>
      </c>
      <c r="W5" s="16" t="s">
        <v>139</v>
      </c>
      <c r="X5" s="16" t="s">
        <v>139</v>
      </c>
      <c r="Y5" s="16" t="s">
        <v>139</v>
      </c>
      <c r="Z5" s="16" t="s">
        <v>139</v>
      </c>
      <c r="AA5" s="16" t="s">
        <v>139</v>
      </c>
      <c r="AB5" s="16" t="s">
        <v>139</v>
      </c>
      <c r="AC5" s="16" t="s">
        <v>139</v>
      </c>
      <c r="AD5" s="16" t="s">
        <v>139</v>
      </c>
      <c r="AE5" s="16" t="s">
        <v>139</v>
      </c>
      <c r="AF5" s="16" t="s">
        <v>139</v>
      </c>
      <c r="AG5" s="16" t="s">
        <v>139</v>
      </c>
      <c r="AH5" s="16" t="s">
        <v>139</v>
      </c>
      <c r="AI5" s="16" t="s">
        <v>139</v>
      </c>
      <c r="AJ5" s="16" t="s">
        <v>139</v>
      </c>
      <c r="AK5" s="16" t="s">
        <v>139</v>
      </c>
      <c r="AL5" s="16" t="s">
        <v>139</v>
      </c>
      <c r="AM5" s="16" t="s">
        <v>139</v>
      </c>
      <c r="AN5" s="16" t="s">
        <v>139</v>
      </c>
      <c r="AO5" s="16" t="s">
        <v>139</v>
      </c>
      <c r="AP5" s="16" t="s">
        <v>139</v>
      </c>
      <c r="AQ5" s="16" t="s">
        <v>139</v>
      </c>
      <c r="AR5" s="16" t="s">
        <v>139</v>
      </c>
      <c r="AS5" s="16" t="s">
        <v>139</v>
      </c>
      <c r="AT5" s="16" t="s">
        <v>139</v>
      </c>
      <c r="AU5" s="16" t="s">
        <v>139</v>
      </c>
      <c r="AV5" s="16" t="s">
        <v>139</v>
      </c>
      <c r="AW5" s="16" t="s">
        <v>139</v>
      </c>
      <c r="AX5" s="17" t="s">
        <v>139</v>
      </c>
    </row>
    <row r="6" spans="1:50" ht="18.75">
      <c r="A6" s="2">
        <v>55</v>
      </c>
      <c r="B6" s="5" t="s">
        <v>55</v>
      </c>
      <c r="C6" s="2">
        <v>162</v>
      </c>
      <c r="D6" s="1" t="s">
        <v>117</v>
      </c>
      <c r="E6" s="1">
        <f t="shared" si="0"/>
        <v>3</v>
      </c>
      <c r="F6" s="1">
        <f t="shared" si="1"/>
        <v>20</v>
      </c>
      <c r="H6" s="31">
        <v>140</v>
      </c>
      <c r="I6" s="31">
        <v>1</v>
      </c>
      <c r="J6" s="31">
        <f>H6*I6</f>
        <v>140</v>
      </c>
      <c r="K6" s="15" t="s">
        <v>139</v>
      </c>
      <c r="L6" s="16" t="s">
        <v>139</v>
      </c>
      <c r="M6" s="16" t="s">
        <v>139</v>
      </c>
      <c r="N6" s="16" t="s">
        <v>139</v>
      </c>
      <c r="O6" s="16" t="s">
        <v>139</v>
      </c>
      <c r="P6" s="16" t="s">
        <v>139</v>
      </c>
      <c r="Q6" s="16" t="s">
        <v>139</v>
      </c>
      <c r="R6" s="16" t="s">
        <v>139</v>
      </c>
      <c r="S6" s="16" t="s">
        <v>139</v>
      </c>
      <c r="T6" s="16" t="s">
        <v>139</v>
      </c>
      <c r="U6" s="16" t="s">
        <v>139</v>
      </c>
      <c r="V6" s="16" t="s">
        <v>139</v>
      </c>
      <c r="W6" s="16" t="s">
        <v>139</v>
      </c>
      <c r="X6" s="16" t="s">
        <v>139</v>
      </c>
      <c r="Y6" s="16" t="s">
        <v>139</v>
      </c>
      <c r="Z6" s="16" t="s">
        <v>139</v>
      </c>
      <c r="AA6" s="16" t="s">
        <v>139</v>
      </c>
      <c r="AB6" s="16" t="s">
        <v>139</v>
      </c>
      <c r="AC6" s="16" t="s">
        <v>139</v>
      </c>
      <c r="AD6" s="16" t="s">
        <v>139</v>
      </c>
      <c r="AE6" s="16" t="s">
        <v>139</v>
      </c>
      <c r="AF6" s="16" t="s">
        <v>139</v>
      </c>
      <c r="AG6" s="16" t="s">
        <v>139</v>
      </c>
      <c r="AH6" s="16" t="s">
        <v>139</v>
      </c>
      <c r="AI6" s="16" t="s">
        <v>139</v>
      </c>
      <c r="AJ6" s="16" t="s">
        <v>139</v>
      </c>
      <c r="AK6" s="16" t="s">
        <v>139</v>
      </c>
      <c r="AL6" s="16" t="s">
        <v>139</v>
      </c>
      <c r="AM6" s="16" t="s">
        <v>139</v>
      </c>
      <c r="AN6" s="16" t="s">
        <v>139</v>
      </c>
      <c r="AO6" s="16" t="s">
        <v>139</v>
      </c>
      <c r="AP6" s="16" t="s">
        <v>139</v>
      </c>
      <c r="AQ6" s="16" t="s">
        <v>139</v>
      </c>
      <c r="AR6" s="16" t="s">
        <v>139</v>
      </c>
      <c r="AS6" s="16" t="s">
        <v>139</v>
      </c>
      <c r="AT6" s="16" t="s">
        <v>139</v>
      </c>
      <c r="AU6" s="16" t="s">
        <v>139</v>
      </c>
      <c r="AV6" s="16" t="s">
        <v>139</v>
      </c>
      <c r="AW6" s="16" t="s">
        <v>139</v>
      </c>
      <c r="AX6" s="17" t="s">
        <v>139</v>
      </c>
    </row>
    <row r="7" spans="1:50">
      <c r="A7" s="2">
        <v>40</v>
      </c>
      <c r="B7" s="1" t="s">
        <v>7</v>
      </c>
      <c r="C7" s="2">
        <v>131</v>
      </c>
      <c r="D7" s="1">
        <v>42</v>
      </c>
      <c r="E7" s="1">
        <f t="shared" ref="E7:E8" si="2">ROUNDUP(C7/$I$4,0)</f>
        <v>4</v>
      </c>
      <c r="F7" s="1">
        <f>E7</f>
        <v>4</v>
      </c>
      <c r="H7" s="31" t="s">
        <v>117</v>
      </c>
      <c r="I7" s="31" t="s">
        <v>117</v>
      </c>
      <c r="J7" s="31">
        <f>SUM(J3:J6)</f>
        <v>5810</v>
      </c>
      <c r="K7" s="18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20"/>
    </row>
    <row r="8" spans="1:50">
      <c r="A8" s="2">
        <v>75</v>
      </c>
      <c r="B8" s="1" t="s">
        <v>64</v>
      </c>
      <c r="C8" s="2">
        <v>124</v>
      </c>
      <c r="D8" s="1" t="s">
        <v>117</v>
      </c>
      <c r="E8" s="1">
        <f t="shared" si="2"/>
        <v>3</v>
      </c>
      <c r="F8" s="1">
        <f t="shared" ref="F8" si="3">F7+E8</f>
        <v>7</v>
      </c>
      <c r="H8" s="1" t="s">
        <v>117</v>
      </c>
      <c r="K8" s="18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20"/>
    </row>
    <row r="9" spans="1:50">
      <c r="A9" s="2">
        <v>75</v>
      </c>
      <c r="B9" s="1" t="s">
        <v>62</v>
      </c>
      <c r="C9" s="2">
        <v>124</v>
      </c>
      <c r="D9" s="1" t="s">
        <v>117</v>
      </c>
      <c r="E9" s="1">
        <f t="shared" ref="E9:E36" si="4">ROUNDUP(C9/$I$4,0)</f>
        <v>3</v>
      </c>
      <c r="F9" s="1">
        <f t="shared" ref="F9:F36" si="5">F8+E9</f>
        <v>10</v>
      </c>
      <c r="H9" s="1" t="s">
        <v>117</v>
      </c>
      <c r="K9" s="18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20"/>
    </row>
    <row r="10" spans="1:50">
      <c r="A10" s="2">
        <v>75</v>
      </c>
      <c r="B10" s="1" t="s">
        <v>62</v>
      </c>
      <c r="C10" s="2">
        <v>116</v>
      </c>
      <c r="D10" s="1" t="s">
        <v>117</v>
      </c>
      <c r="E10" s="1">
        <f t="shared" si="4"/>
        <v>3</v>
      </c>
      <c r="F10" s="1">
        <f t="shared" si="5"/>
        <v>13</v>
      </c>
      <c r="H10" s="1" t="s">
        <v>117</v>
      </c>
      <c r="K10" s="1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20"/>
    </row>
    <row r="11" spans="1:50" ht="18.75">
      <c r="A11" s="2">
        <v>70</v>
      </c>
      <c r="B11" s="5" t="s">
        <v>14</v>
      </c>
      <c r="C11" s="4">
        <v>116</v>
      </c>
      <c r="D11" s="1" t="s">
        <v>117</v>
      </c>
      <c r="E11" s="1">
        <f t="shared" si="4"/>
        <v>3</v>
      </c>
      <c r="F11" s="1">
        <f t="shared" si="5"/>
        <v>16</v>
      </c>
      <c r="H11" s="1" t="s">
        <v>117</v>
      </c>
      <c r="K11" s="25" t="s">
        <v>140</v>
      </c>
      <c r="L11" s="25" t="s">
        <v>140</v>
      </c>
      <c r="M11" s="25" t="s">
        <v>140</v>
      </c>
      <c r="N11" s="25" t="s">
        <v>140</v>
      </c>
      <c r="O11" s="25" t="s">
        <v>140</v>
      </c>
      <c r="P11" s="25" t="s">
        <v>140</v>
      </c>
      <c r="Q11" s="25" t="s">
        <v>140</v>
      </c>
      <c r="R11" s="25" t="s">
        <v>140</v>
      </c>
      <c r="S11" s="25" t="s">
        <v>140</v>
      </c>
      <c r="T11" s="25" t="s">
        <v>140</v>
      </c>
      <c r="U11" s="25" t="s">
        <v>140</v>
      </c>
      <c r="V11" s="25" t="s">
        <v>140</v>
      </c>
      <c r="W11" s="25" t="s">
        <v>140</v>
      </c>
      <c r="X11" s="25" t="s">
        <v>140</v>
      </c>
      <c r="Y11" s="25" t="s">
        <v>140</v>
      </c>
      <c r="Z11" s="25" t="s">
        <v>140</v>
      </c>
      <c r="AA11" s="25" t="s">
        <v>140</v>
      </c>
      <c r="AB11" s="25" t="s">
        <v>140</v>
      </c>
      <c r="AC11" s="25" t="s">
        <v>140</v>
      </c>
      <c r="AD11" s="25" t="s">
        <v>140</v>
      </c>
      <c r="AE11" s="29" t="s">
        <v>141</v>
      </c>
      <c r="AF11" s="19"/>
      <c r="AG11" s="19"/>
      <c r="AH11" s="16"/>
      <c r="AI11" s="29" t="s">
        <v>142</v>
      </c>
      <c r="AJ11" s="25" t="s">
        <v>140</v>
      </c>
      <c r="AK11" s="25" t="s">
        <v>140</v>
      </c>
      <c r="AL11" s="25" t="s">
        <v>140</v>
      </c>
      <c r="AM11" s="25" t="s">
        <v>140</v>
      </c>
      <c r="AN11" s="25" t="s">
        <v>140</v>
      </c>
      <c r="AO11" s="25" t="s">
        <v>140</v>
      </c>
      <c r="AP11" s="25" t="s">
        <v>140</v>
      </c>
      <c r="AQ11" s="25" t="s">
        <v>140</v>
      </c>
      <c r="AR11" s="25" t="s">
        <v>140</v>
      </c>
      <c r="AS11" s="25" t="s">
        <v>140</v>
      </c>
      <c r="AT11" s="25" t="s">
        <v>140</v>
      </c>
      <c r="AU11" s="25" t="s">
        <v>140</v>
      </c>
      <c r="AV11" s="25" t="s">
        <v>140</v>
      </c>
      <c r="AW11" s="25" t="s">
        <v>140</v>
      </c>
      <c r="AX11" s="26" t="s">
        <v>140</v>
      </c>
    </row>
    <row r="12" spans="1:50" ht="18.75">
      <c r="A12" s="2">
        <v>75</v>
      </c>
      <c r="B12" s="1" t="s">
        <v>61</v>
      </c>
      <c r="C12" s="2">
        <v>111</v>
      </c>
      <c r="D12" s="1" t="s">
        <v>117</v>
      </c>
      <c r="E12" s="1">
        <f t="shared" si="4"/>
        <v>3</v>
      </c>
      <c r="F12" s="1">
        <f t="shared" si="5"/>
        <v>19</v>
      </c>
      <c r="K12" s="25" t="s">
        <v>140</v>
      </c>
      <c r="L12" s="25" t="s">
        <v>140</v>
      </c>
      <c r="M12" s="25" t="s">
        <v>140</v>
      </c>
      <c r="N12" s="25" t="s">
        <v>140</v>
      </c>
      <c r="O12" s="25" t="s">
        <v>140</v>
      </c>
      <c r="P12" s="25" t="s">
        <v>140</v>
      </c>
      <c r="Q12" s="25" t="s">
        <v>140</v>
      </c>
      <c r="R12" s="25" t="s">
        <v>140</v>
      </c>
      <c r="S12" s="25" t="s">
        <v>140</v>
      </c>
      <c r="T12" s="25" t="s">
        <v>140</v>
      </c>
      <c r="U12" s="25" t="s">
        <v>140</v>
      </c>
      <c r="V12" s="25" t="s">
        <v>140</v>
      </c>
      <c r="W12" s="25" t="s">
        <v>140</v>
      </c>
      <c r="X12" s="25" t="s">
        <v>140</v>
      </c>
      <c r="Y12" s="25" t="s">
        <v>140</v>
      </c>
      <c r="Z12" s="25" t="s">
        <v>140</v>
      </c>
      <c r="AA12" s="25" t="s">
        <v>140</v>
      </c>
      <c r="AB12" s="25" t="s">
        <v>140</v>
      </c>
      <c r="AC12" s="25" t="s">
        <v>140</v>
      </c>
      <c r="AD12" s="25" t="s">
        <v>140</v>
      </c>
      <c r="AE12" s="29" t="s">
        <v>141</v>
      </c>
      <c r="AF12" s="19"/>
      <c r="AG12" s="19"/>
      <c r="AH12" s="16"/>
      <c r="AI12" s="29" t="s">
        <v>142</v>
      </c>
      <c r="AJ12" s="25" t="s">
        <v>140</v>
      </c>
      <c r="AK12" s="25" t="s">
        <v>140</v>
      </c>
      <c r="AL12" s="25" t="s">
        <v>140</v>
      </c>
      <c r="AM12" s="25" t="s">
        <v>140</v>
      </c>
      <c r="AN12" s="25" t="s">
        <v>140</v>
      </c>
      <c r="AO12" s="25" t="s">
        <v>140</v>
      </c>
      <c r="AP12" s="25" t="s">
        <v>140</v>
      </c>
      <c r="AQ12" s="25" t="s">
        <v>140</v>
      </c>
      <c r="AR12" s="25" t="s">
        <v>140</v>
      </c>
      <c r="AS12" s="25" t="s">
        <v>140</v>
      </c>
      <c r="AT12" s="25" t="s">
        <v>140</v>
      </c>
      <c r="AU12" s="25" t="s">
        <v>140</v>
      </c>
      <c r="AV12" s="25" t="s">
        <v>140</v>
      </c>
      <c r="AW12" s="25" t="s">
        <v>140</v>
      </c>
      <c r="AX12" s="26" t="s">
        <v>140</v>
      </c>
    </row>
    <row r="13" spans="1:50" ht="18.75">
      <c r="A13" s="2">
        <v>41</v>
      </c>
      <c r="B13" s="1" t="s">
        <v>80</v>
      </c>
      <c r="C13" s="2">
        <v>102</v>
      </c>
      <c r="D13" s="1" t="s">
        <v>117</v>
      </c>
      <c r="E13" s="1">
        <f t="shared" si="4"/>
        <v>3</v>
      </c>
      <c r="F13" s="1">
        <f t="shared" si="5"/>
        <v>22</v>
      </c>
      <c r="K13" s="25" t="s">
        <v>140</v>
      </c>
      <c r="L13" s="25" t="s">
        <v>140</v>
      </c>
      <c r="M13" s="25" t="s">
        <v>140</v>
      </c>
      <c r="N13" s="25" t="s">
        <v>140</v>
      </c>
      <c r="O13" s="25" t="s">
        <v>140</v>
      </c>
      <c r="P13" s="25" t="s">
        <v>140</v>
      </c>
      <c r="Q13" s="25" t="s">
        <v>140</v>
      </c>
      <c r="R13" s="25" t="s">
        <v>140</v>
      </c>
      <c r="S13" s="25" t="s">
        <v>140</v>
      </c>
      <c r="T13" s="25" t="s">
        <v>140</v>
      </c>
      <c r="U13" s="25" t="s">
        <v>140</v>
      </c>
      <c r="V13" s="25" t="s">
        <v>140</v>
      </c>
      <c r="W13" s="25" t="s">
        <v>140</v>
      </c>
      <c r="X13" s="25" t="s">
        <v>140</v>
      </c>
      <c r="Y13" s="25" t="s">
        <v>140</v>
      </c>
      <c r="Z13" s="25" t="s">
        <v>140</v>
      </c>
      <c r="AA13" s="25" t="s">
        <v>140</v>
      </c>
      <c r="AB13" s="25" t="s">
        <v>140</v>
      </c>
      <c r="AC13" s="25" t="s">
        <v>140</v>
      </c>
      <c r="AD13" s="25" t="s">
        <v>140</v>
      </c>
      <c r="AE13" s="29" t="s">
        <v>141</v>
      </c>
      <c r="AF13" s="19"/>
      <c r="AG13" s="19"/>
      <c r="AH13" s="16"/>
      <c r="AI13" s="29" t="s">
        <v>142</v>
      </c>
      <c r="AJ13" s="27" t="s">
        <v>139</v>
      </c>
      <c r="AK13" s="27" t="s">
        <v>139</v>
      </c>
      <c r="AL13" s="27" t="s">
        <v>139</v>
      </c>
      <c r="AM13" s="27" t="s">
        <v>139</v>
      </c>
      <c r="AN13" s="27" t="s">
        <v>139</v>
      </c>
      <c r="AO13" s="27" t="s">
        <v>139</v>
      </c>
      <c r="AP13" s="27" t="s">
        <v>139</v>
      </c>
      <c r="AQ13" s="27" t="s">
        <v>139</v>
      </c>
      <c r="AR13" s="27" t="s">
        <v>139</v>
      </c>
      <c r="AS13" s="27" t="s">
        <v>139</v>
      </c>
      <c r="AT13" s="27" t="s">
        <v>139</v>
      </c>
      <c r="AU13" s="27" t="s">
        <v>139</v>
      </c>
      <c r="AV13" s="27" t="s">
        <v>139</v>
      </c>
      <c r="AW13" s="27" t="s">
        <v>139</v>
      </c>
      <c r="AX13" s="28" t="s">
        <v>139</v>
      </c>
    </row>
    <row r="14" spans="1:50" ht="18.75">
      <c r="A14" s="2">
        <v>70</v>
      </c>
      <c r="B14" s="1" t="s">
        <v>15</v>
      </c>
      <c r="C14" s="2">
        <v>90</v>
      </c>
      <c r="D14" s="1" t="s">
        <v>117</v>
      </c>
      <c r="E14" s="1">
        <f t="shared" si="4"/>
        <v>3</v>
      </c>
      <c r="F14" s="1">
        <f t="shared" si="5"/>
        <v>25</v>
      </c>
      <c r="K14" s="25" t="s">
        <v>140</v>
      </c>
      <c r="L14" s="25" t="s">
        <v>140</v>
      </c>
      <c r="M14" s="25" t="s">
        <v>140</v>
      </c>
      <c r="N14" s="25" t="s">
        <v>140</v>
      </c>
      <c r="O14" s="25" t="s">
        <v>140</v>
      </c>
      <c r="P14" s="25" t="s">
        <v>140</v>
      </c>
      <c r="Q14" s="25" t="s">
        <v>140</v>
      </c>
      <c r="R14" s="25" t="s">
        <v>140</v>
      </c>
      <c r="S14" s="25" t="s">
        <v>140</v>
      </c>
      <c r="T14" s="25" t="s">
        <v>140</v>
      </c>
      <c r="U14" s="25" t="s">
        <v>140</v>
      </c>
      <c r="V14" s="25" t="s">
        <v>140</v>
      </c>
      <c r="W14" s="25" t="s">
        <v>140</v>
      </c>
      <c r="X14" s="25" t="s">
        <v>140</v>
      </c>
      <c r="Y14" s="25" t="s">
        <v>140</v>
      </c>
      <c r="Z14" s="25" t="s">
        <v>140</v>
      </c>
      <c r="AA14" s="25" t="s">
        <v>140</v>
      </c>
      <c r="AB14" s="25" t="s">
        <v>140</v>
      </c>
      <c r="AC14" s="25" t="s">
        <v>140</v>
      </c>
      <c r="AD14" s="25" t="s">
        <v>140</v>
      </c>
      <c r="AE14" s="29" t="s">
        <v>141</v>
      </c>
      <c r="AF14" s="19"/>
      <c r="AG14" s="19"/>
      <c r="AH14" s="16"/>
      <c r="AI14" s="29" t="s">
        <v>142</v>
      </c>
      <c r="AJ14" s="27" t="s">
        <v>139</v>
      </c>
      <c r="AK14" s="27" t="s">
        <v>139</v>
      </c>
      <c r="AL14" s="27" t="s">
        <v>139</v>
      </c>
      <c r="AM14" s="27" t="s">
        <v>139</v>
      </c>
      <c r="AN14" s="27" t="s">
        <v>139</v>
      </c>
      <c r="AO14" s="27" t="s">
        <v>139</v>
      </c>
      <c r="AP14" s="27" t="s">
        <v>139</v>
      </c>
      <c r="AQ14" s="27" t="s">
        <v>139</v>
      </c>
      <c r="AR14" s="27" t="s">
        <v>139</v>
      </c>
      <c r="AS14" s="27" t="s">
        <v>139</v>
      </c>
      <c r="AT14" s="27" t="s">
        <v>139</v>
      </c>
      <c r="AU14" s="27" t="s">
        <v>139</v>
      </c>
      <c r="AV14" s="27" t="s">
        <v>139</v>
      </c>
      <c r="AW14" s="27" t="s">
        <v>139</v>
      </c>
      <c r="AX14" s="28" t="s">
        <v>139</v>
      </c>
    </row>
    <row r="15" spans="1:50" ht="18.75">
      <c r="A15" s="2">
        <v>70</v>
      </c>
      <c r="B15" s="1" t="s">
        <v>10</v>
      </c>
      <c r="C15" s="4">
        <v>77</v>
      </c>
      <c r="D15" s="1" t="s">
        <v>117</v>
      </c>
      <c r="E15" s="1">
        <f t="shared" si="4"/>
        <v>2</v>
      </c>
      <c r="F15" s="1">
        <f t="shared" si="5"/>
        <v>27</v>
      </c>
      <c r="K15" s="25" t="s">
        <v>140</v>
      </c>
      <c r="L15" s="25" t="s">
        <v>140</v>
      </c>
      <c r="M15" s="25" t="s">
        <v>140</v>
      </c>
      <c r="N15" s="25" t="s">
        <v>140</v>
      </c>
      <c r="O15" s="25" t="s">
        <v>140</v>
      </c>
      <c r="P15" s="25" t="s">
        <v>140</v>
      </c>
      <c r="Q15" s="25" t="s">
        <v>140</v>
      </c>
      <c r="R15" s="25" t="s">
        <v>140</v>
      </c>
      <c r="S15" s="25" t="s">
        <v>140</v>
      </c>
      <c r="T15" s="25" t="s">
        <v>140</v>
      </c>
      <c r="U15" s="25" t="s">
        <v>140</v>
      </c>
      <c r="V15" s="25" t="s">
        <v>140</v>
      </c>
      <c r="W15" s="25" t="s">
        <v>140</v>
      </c>
      <c r="X15" s="25" t="s">
        <v>140</v>
      </c>
      <c r="Y15" s="25" t="s">
        <v>140</v>
      </c>
      <c r="Z15" s="25" t="s">
        <v>140</v>
      </c>
      <c r="AA15" s="25" t="s">
        <v>140</v>
      </c>
      <c r="AB15" s="25" t="s">
        <v>140</v>
      </c>
      <c r="AC15" s="25" t="s">
        <v>140</v>
      </c>
      <c r="AD15" s="25" t="s">
        <v>140</v>
      </c>
      <c r="AE15" s="29" t="s">
        <v>141</v>
      </c>
      <c r="AF15" s="19"/>
      <c r="AG15" s="19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</row>
    <row r="16" spans="1:50" ht="18.75">
      <c r="A16" s="2">
        <v>70</v>
      </c>
      <c r="B16" s="1" t="s">
        <v>11</v>
      </c>
      <c r="C16" s="2">
        <v>76</v>
      </c>
      <c r="D16" s="1" t="s">
        <v>117</v>
      </c>
      <c r="E16" s="1">
        <f t="shared" si="4"/>
        <v>2</v>
      </c>
      <c r="F16" s="1">
        <f t="shared" si="5"/>
        <v>29</v>
      </c>
      <c r="K16" s="25" t="s">
        <v>140</v>
      </c>
      <c r="L16" s="25" t="s">
        <v>140</v>
      </c>
      <c r="M16" s="25" t="s">
        <v>140</v>
      </c>
      <c r="N16" s="25" t="s">
        <v>140</v>
      </c>
      <c r="O16" s="25" t="s">
        <v>140</v>
      </c>
      <c r="P16" s="25" t="s">
        <v>140</v>
      </c>
      <c r="Q16" s="25" t="s">
        <v>140</v>
      </c>
      <c r="R16" s="25" t="s">
        <v>140</v>
      </c>
      <c r="S16" s="25" t="s">
        <v>140</v>
      </c>
      <c r="T16" s="25" t="s">
        <v>140</v>
      </c>
      <c r="U16" s="25" t="s">
        <v>140</v>
      </c>
      <c r="V16" s="25" t="s">
        <v>140</v>
      </c>
      <c r="W16" s="25" t="s">
        <v>140</v>
      </c>
      <c r="X16" s="25" t="s">
        <v>140</v>
      </c>
      <c r="Y16" s="25" t="s">
        <v>140</v>
      </c>
      <c r="Z16" s="25" t="s">
        <v>140</v>
      </c>
      <c r="AA16" s="25" t="s">
        <v>140</v>
      </c>
      <c r="AB16" s="25" t="s">
        <v>140</v>
      </c>
      <c r="AC16" s="25" t="s">
        <v>140</v>
      </c>
      <c r="AD16" s="25" t="s">
        <v>140</v>
      </c>
      <c r="AE16" s="29" t="s">
        <v>141</v>
      </c>
      <c r="AF16" s="19"/>
      <c r="AG16" s="19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</row>
    <row r="17" spans="1:50" ht="18.75">
      <c r="A17" s="2">
        <v>41</v>
      </c>
      <c r="B17" s="1" t="s">
        <v>77</v>
      </c>
      <c r="C17" s="4">
        <v>75</v>
      </c>
      <c r="D17" s="1" t="s">
        <v>117</v>
      </c>
      <c r="E17" s="1">
        <f t="shared" si="4"/>
        <v>2</v>
      </c>
      <c r="F17" s="1">
        <f t="shared" si="5"/>
        <v>31</v>
      </c>
      <c r="K17" s="25" t="s">
        <v>140</v>
      </c>
      <c r="L17" s="25" t="s">
        <v>140</v>
      </c>
      <c r="M17" s="25" t="s">
        <v>140</v>
      </c>
      <c r="N17" s="25" t="s">
        <v>140</v>
      </c>
      <c r="O17" s="25" t="s">
        <v>140</v>
      </c>
      <c r="P17" s="25" t="s">
        <v>140</v>
      </c>
      <c r="Q17" s="25" t="s">
        <v>140</v>
      </c>
      <c r="R17" s="25" t="s">
        <v>140</v>
      </c>
      <c r="S17" s="25" t="s">
        <v>140</v>
      </c>
      <c r="T17" s="25" t="s">
        <v>140</v>
      </c>
      <c r="U17" s="25" t="s">
        <v>140</v>
      </c>
      <c r="V17" s="25" t="s">
        <v>140</v>
      </c>
      <c r="W17" s="25" t="s">
        <v>140</v>
      </c>
      <c r="X17" s="25" t="s">
        <v>140</v>
      </c>
      <c r="Y17" s="25" t="s">
        <v>140</v>
      </c>
      <c r="Z17" s="25" t="s">
        <v>140</v>
      </c>
      <c r="AA17" s="25" t="s">
        <v>140</v>
      </c>
      <c r="AB17" s="25" t="s">
        <v>140</v>
      </c>
      <c r="AC17" s="25" t="s">
        <v>140</v>
      </c>
      <c r="AD17" s="25" t="s">
        <v>140</v>
      </c>
      <c r="AE17" s="29" t="s">
        <v>141</v>
      </c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</row>
    <row r="18" spans="1:50" ht="18.75">
      <c r="A18" s="2">
        <v>48</v>
      </c>
      <c r="B18" s="5" t="s">
        <v>48</v>
      </c>
      <c r="C18" s="2">
        <v>72</v>
      </c>
      <c r="D18" s="1" t="s">
        <v>117</v>
      </c>
      <c r="E18" s="1">
        <f t="shared" si="4"/>
        <v>2</v>
      </c>
      <c r="F18" s="1">
        <f t="shared" si="5"/>
        <v>33</v>
      </c>
      <c r="K18" s="25" t="s">
        <v>140</v>
      </c>
      <c r="L18" s="25" t="s">
        <v>140</v>
      </c>
      <c r="M18" s="25" t="s">
        <v>140</v>
      </c>
      <c r="N18" s="25" t="s">
        <v>140</v>
      </c>
      <c r="O18" s="25" t="s">
        <v>140</v>
      </c>
      <c r="P18" s="25" t="s">
        <v>140</v>
      </c>
      <c r="Q18" s="25" t="s">
        <v>140</v>
      </c>
      <c r="R18" s="25" t="s">
        <v>140</v>
      </c>
      <c r="S18" s="25" t="s">
        <v>140</v>
      </c>
      <c r="T18" s="25" t="s">
        <v>140</v>
      </c>
      <c r="U18" s="25" t="s">
        <v>140</v>
      </c>
      <c r="V18" s="25" t="s">
        <v>140</v>
      </c>
      <c r="W18" s="25" t="s">
        <v>140</v>
      </c>
      <c r="X18" s="25" t="s">
        <v>140</v>
      </c>
      <c r="Y18" s="25" t="s">
        <v>140</v>
      </c>
      <c r="Z18" s="25" t="s">
        <v>140</v>
      </c>
      <c r="AA18" s="25" t="s">
        <v>140</v>
      </c>
      <c r="AB18" s="25" t="s">
        <v>140</v>
      </c>
      <c r="AC18" s="25" t="s">
        <v>140</v>
      </c>
      <c r="AD18" s="25" t="s">
        <v>140</v>
      </c>
      <c r="AE18" s="29" t="s">
        <v>141</v>
      </c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</row>
    <row r="19" spans="1:50" ht="18.75">
      <c r="A19" s="2">
        <v>70</v>
      </c>
      <c r="B19" s="5" t="s">
        <v>12</v>
      </c>
      <c r="C19" s="4">
        <v>66</v>
      </c>
      <c r="D19" s="1" t="s">
        <v>117</v>
      </c>
      <c r="E19" s="1">
        <f t="shared" si="4"/>
        <v>2</v>
      </c>
      <c r="F19" s="1">
        <f t="shared" si="5"/>
        <v>35</v>
      </c>
      <c r="K19" s="25" t="s">
        <v>140</v>
      </c>
      <c r="L19" s="25" t="s">
        <v>140</v>
      </c>
      <c r="M19" s="25" t="s">
        <v>140</v>
      </c>
      <c r="N19" s="25" t="s">
        <v>140</v>
      </c>
      <c r="O19" s="25" t="s">
        <v>140</v>
      </c>
      <c r="P19" s="25" t="s">
        <v>140</v>
      </c>
      <c r="Q19" s="25" t="s">
        <v>140</v>
      </c>
      <c r="R19" s="25" t="s">
        <v>140</v>
      </c>
      <c r="S19" s="25" t="s">
        <v>140</v>
      </c>
      <c r="T19" s="25" t="s">
        <v>140</v>
      </c>
      <c r="U19" s="25" t="s">
        <v>140</v>
      </c>
      <c r="V19" s="25" t="s">
        <v>140</v>
      </c>
      <c r="W19" s="25" t="s">
        <v>140</v>
      </c>
      <c r="X19" s="25" t="s">
        <v>140</v>
      </c>
      <c r="Y19" s="25" t="s">
        <v>140</v>
      </c>
      <c r="Z19" s="25" t="s">
        <v>140</v>
      </c>
      <c r="AA19" s="25" t="s">
        <v>140</v>
      </c>
      <c r="AB19" s="25" t="s">
        <v>140</v>
      </c>
      <c r="AC19" s="25" t="s">
        <v>140</v>
      </c>
      <c r="AD19" s="25" t="s">
        <v>140</v>
      </c>
      <c r="AE19" s="29" t="s">
        <v>141</v>
      </c>
      <c r="AF19" s="19"/>
      <c r="AG19" s="19"/>
      <c r="AH19" s="19"/>
      <c r="AI19" s="29" t="s">
        <v>142</v>
      </c>
      <c r="AJ19" s="25" t="s">
        <v>140</v>
      </c>
      <c r="AK19" s="25" t="s">
        <v>140</v>
      </c>
      <c r="AL19" s="25" t="s">
        <v>140</v>
      </c>
      <c r="AM19" s="25" t="s">
        <v>140</v>
      </c>
      <c r="AN19" s="25" t="s">
        <v>140</v>
      </c>
      <c r="AO19" s="25" t="s">
        <v>140</v>
      </c>
      <c r="AP19" s="25" t="s">
        <v>140</v>
      </c>
      <c r="AQ19" s="25" t="s">
        <v>140</v>
      </c>
      <c r="AR19" s="25" t="s">
        <v>140</v>
      </c>
      <c r="AS19" s="25" t="s">
        <v>140</v>
      </c>
      <c r="AT19" s="25" t="s">
        <v>140</v>
      </c>
      <c r="AU19" s="25" t="s">
        <v>140</v>
      </c>
      <c r="AV19" s="25" t="s">
        <v>140</v>
      </c>
      <c r="AW19" s="25" t="s">
        <v>140</v>
      </c>
      <c r="AX19" s="26" t="s">
        <v>140</v>
      </c>
    </row>
    <row r="20" spans="1:50" ht="18.75">
      <c r="A20" s="2">
        <v>49</v>
      </c>
      <c r="B20" s="1" t="s">
        <v>50</v>
      </c>
      <c r="C20" s="2">
        <v>63</v>
      </c>
      <c r="D20" s="1" t="s">
        <v>117</v>
      </c>
      <c r="E20" s="1">
        <f t="shared" si="4"/>
        <v>2</v>
      </c>
      <c r="F20" s="1">
        <f t="shared" si="5"/>
        <v>37</v>
      </c>
      <c r="K20" s="25" t="s">
        <v>140</v>
      </c>
      <c r="L20" s="25" t="s">
        <v>140</v>
      </c>
      <c r="M20" s="25" t="s">
        <v>140</v>
      </c>
      <c r="N20" s="25" t="s">
        <v>140</v>
      </c>
      <c r="O20" s="25" t="s">
        <v>140</v>
      </c>
      <c r="P20" s="25" t="s">
        <v>140</v>
      </c>
      <c r="Q20" s="25" t="s">
        <v>140</v>
      </c>
      <c r="R20" s="25" t="s">
        <v>140</v>
      </c>
      <c r="S20" s="25" t="s">
        <v>140</v>
      </c>
      <c r="T20" s="25" t="s">
        <v>140</v>
      </c>
      <c r="U20" s="25" t="s">
        <v>140</v>
      </c>
      <c r="V20" s="25" t="s">
        <v>140</v>
      </c>
      <c r="W20" s="25" t="s">
        <v>140</v>
      </c>
      <c r="X20" s="25" t="s">
        <v>140</v>
      </c>
      <c r="Y20" s="25" t="s">
        <v>140</v>
      </c>
      <c r="Z20" s="25" t="s">
        <v>140</v>
      </c>
      <c r="AA20" s="25" t="s">
        <v>140</v>
      </c>
      <c r="AB20" s="25" t="s">
        <v>140</v>
      </c>
      <c r="AC20" s="25" t="s">
        <v>140</v>
      </c>
      <c r="AD20" s="25" t="s">
        <v>140</v>
      </c>
      <c r="AE20" s="29" t="s">
        <v>141</v>
      </c>
      <c r="AF20" s="19"/>
      <c r="AG20" s="19"/>
      <c r="AH20" s="19"/>
      <c r="AI20" s="29" t="s">
        <v>142</v>
      </c>
      <c r="AJ20" s="25" t="s">
        <v>140</v>
      </c>
      <c r="AK20" s="25" t="s">
        <v>140</v>
      </c>
      <c r="AL20" s="25" t="s">
        <v>140</v>
      </c>
      <c r="AM20" s="25" t="s">
        <v>140</v>
      </c>
      <c r="AN20" s="25" t="s">
        <v>140</v>
      </c>
      <c r="AO20" s="25" t="s">
        <v>140</v>
      </c>
      <c r="AP20" s="25" t="s">
        <v>140</v>
      </c>
      <c r="AQ20" s="25" t="s">
        <v>140</v>
      </c>
      <c r="AR20" s="25" t="s">
        <v>140</v>
      </c>
      <c r="AS20" s="25" t="s">
        <v>140</v>
      </c>
      <c r="AT20" s="25" t="s">
        <v>140</v>
      </c>
      <c r="AU20" s="25" t="s">
        <v>140</v>
      </c>
      <c r="AV20" s="25" t="s">
        <v>140</v>
      </c>
      <c r="AW20" s="25" t="s">
        <v>140</v>
      </c>
      <c r="AX20" s="26" t="s">
        <v>140</v>
      </c>
    </row>
    <row r="21" spans="1:50" ht="18.75">
      <c r="A21" s="2">
        <v>88</v>
      </c>
      <c r="B21" s="1" t="s">
        <v>88</v>
      </c>
      <c r="C21" s="2">
        <v>62</v>
      </c>
      <c r="D21" s="1" t="s">
        <v>117</v>
      </c>
      <c r="E21" s="1">
        <f t="shared" si="4"/>
        <v>2</v>
      </c>
      <c r="F21" s="1">
        <f t="shared" si="5"/>
        <v>39</v>
      </c>
      <c r="K21" s="27" t="s">
        <v>139</v>
      </c>
      <c r="L21" s="27" t="s">
        <v>139</v>
      </c>
      <c r="M21" s="27" t="s">
        <v>139</v>
      </c>
      <c r="N21" s="27" t="s">
        <v>139</v>
      </c>
      <c r="O21" s="27" t="s">
        <v>139</v>
      </c>
      <c r="P21" s="27" t="s">
        <v>139</v>
      </c>
      <c r="Q21" s="27" t="s">
        <v>139</v>
      </c>
      <c r="R21" s="27" t="s">
        <v>139</v>
      </c>
      <c r="S21" s="27" t="s">
        <v>139</v>
      </c>
      <c r="T21" s="27" t="s">
        <v>139</v>
      </c>
      <c r="U21" s="27" t="s">
        <v>139</v>
      </c>
      <c r="V21" s="27" t="s">
        <v>139</v>
      </c>
      <c r="W21" s="27" t="s">
        <v>139</v>
      </c>
      <c r="X21" s="27" t="s">
        <v>139</v>
      </c>
      <c r="Y21" s="27" t="s">
        <v>139</v>
      </c>
      <c r="Z21" s="27" t="s">
        <v>139</v>
      </c>
      <c r="AA21" s="27" t="s">
        <v>139</v>
      </c>
      <c r="AB21" s="27" t="s">
        <v>139</v>
      </c>
      <c r="AC21" s="27" t="s">
        <v>139</v>
      </c>
      <c r="AD21" s="27" t="s">
        <v>139</v>
      </c>
      <c r="AE21" s="29" t="s">
        <v>141</v>
      </c>
      <c r="AF21" s="19"/>
      <c r="AG21" s="19"/>
      <c r="AH21" s="19"/>
      <c r="AI21" s="29" t="s">
        <v>142</v>
      </c>
      <c r="AJ21" s="27" t="s">
        <v>139</v>
      </c>
      <c r="AK21" s="27" t="s">
        <v>139</v>
      </c>
      <c r="AL21" s="27" t="s">
        <v>139</v>
      </c>
      <c r="AM21" s="27" t="s">
        <v>139</v>
      </c>
      <c r="AN21" s="27" t="s">
        <v>139</v>
      </c>
      <c r="AO21" s="27" t="s">
        <v>139</v>
      </c>
      <c r="AP21" s="27" t="s">
        <v>139</v>
      </c>
      <c r="AQ21" s="27" t="s">
        <v>139</v>
      </c>
      <c r="AR21" s="27" t="s">
        <v>139</v>
      </c>
      <c r="AS21" s="27" t="s">
        <v>139</v>
      </c>
      <c r="AT21" s="27" t="s">
        <v>139</v>
      </c>
      <c r="AU21" s="27" t="s">
        <v>139</v>
      </c>
      <c r="AV21" s="27" t="s">
        <v>139</v>
      </c>
      <c r="AW21" s="27" t="s">
        <v>139</v>
      </c>
      <c r="AX21" s="28" t="s">
        <v>139</v>
      </c>
    </row>
    <row r="22" spans="1:50" ht="18.75">
      <c r="A22" s="2">
        <v>75</v>
      </c>
      <c r="B22" s="1" t="s">
        <v>59</v>
      </c>
      <c r="C22" s="2">
        <v>59</v>
      </c>
      <c r="D22" s="1" t="s">
        <v>117</v>
      </c>
      <c r="E22" s="1">
        <f t="shared" si="4"/>
        <v>2</v>
      </c>
      <c r="F22" s="1">
        <f t="shared" si="5"/>
        <v>41</v>
      </c>
      <c r="K22" s="27" t="s">
        <v>139</v>
      </c>
      <c r="L22" s="27" t="s">
        <v>139</v>
      </c>
      <c r="M22" s="27" t="s">
        <v>139</v>
      </c>
      <c r="N22" s="27" t="s">
        <v>139</v>
      </c>
      <c r="O22" s="27" t="s">
        <v>139</v>
      </c>
      <c r="P22" s="27" t="s">
        <v>139</v>
      </c>
      <c r="Q22" s="27" t="s">
        <v>139</v>
      </c>
      <c r="R22" s="27" t="s">
        <v>139</v>
      </c>
      <c r="S22" s="27" t="s">
        <v>139</v>
      </c>
      <c r="T22" s="27" t="s">
        <v>139</v>
      </c>
      <c r="U22" s="27" t="s">
        <v>139</v>
      </c>
      <c r="V22" s="27" t="s">
        <v>139</v>
      </c>
      <c r="W22" s="27" t="s">
        <v>139</v>
      </c>
      <c r="X22" s="27" t="s">
        <v>139</v>
      </c>
      <c r="Y22" s="27" t="s">
        <v>139</v>
      </c>
      <c r="Z22" s="27" t="s">
        <v>139</v>
      </c>
      <c r="AA22" s="27" t="s">
        <v>139</v>
      </c>
      <c r="AB22" s="27" t="s">
        <v>139</v>
      </c>
      <c r="AC22" s="27" t="s">
        <v>139</v>
      </c>
      <c r="AD22" s="27" t="s">
        <v>139</v>
      </c>
      <c r="AE22" s="29" t="s">
        <v>141</v>
      </c>
      <c r="AF22" s="19"/>
      <c r="AG22" s="19"/>
      <c r="AH22" s="19"/>
      <c r="AI22" s="29" t="s">
        <v>142</v>
      </c>
      <c r="AJ22" s="27" t="s">
        <v>139</v>
      </c>
      <c r="AK22" s="27" t="s">
        <v>139</v>
      </c>
      <c r="AL22" s="27" t="s">
        <v>139</v>
      </c>
      <c r="AM22" s="27" t="s">
        <v>139</v>
      </c>
      <c r="AN22" s="27" t="s">
        <v>139</v>
      </c>
      <c r="AO22" s="27" t="s">
        <v>139</v>
      </c>
      <c r="AP22" s="27" t="s">
        <v>139</v>
      </c>
      <c r="AQ22" s="27" t="s">
        <v>139</v>
      </c>
      <c r="AR22" s="27" t="s">
        <v>139</v>
      </c>
      <c r="AS22" s="27" t="s">
        <v>139</v>
      </c>
      <c r="AT22" s="27" t="s">
        <v>139</v>
      </c>
      <c r="AU22" s="27" t="s">
        <v>139</v>
      </c>
      <c r="AV22" s="27" t="s">
        <v>139</v>
      </c>
      <c r="AW22" s="27" t="s">
        <v>139</v>
      </c>
      <c r="AX22" s="28" t="s">
        <v>139</v>
      </c>
    </row>
    <row r="23" spans="1:50">
      <c r="A23" s="2">
        <v>41</v>
      </c>
      <c r="B23" s="1" t="s">
        <v>95</v>
      </c>
      <c r="C23" s="2">
        <v>57</v>
      </c>
      <c r="D23" s="1" t="s">
        <v>117</v>
      </c>
      <c r="E23" s="1">
        <f t="shared" si="4"/>
        <v>2</v>
      </c>
      <c r="F23" s="1">
        <f t="shared" si="5"/>
        <v>43</v>
      </c>
      <c r="K23" s="18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20"/>
    </row>
    <row r="24" spans="1:50">
      <c r="A24" s="2">
        <v>88</v>
      </c>
      <c r="B24" s="1" t="s">
        <v>87</v>
      </c>
      <c r="C24" s="2">
        <v>56</v>
      </c>
      <c r="D24" s="1" t="s">
        <v>117</v>
      </c>
      <c r="E24" s="1">
        <f t="shared" si="4"/>
        <v>2</v>
      </c>
      <c r="F24" s="1">
        <f t="shared" si="5"/>
        <v>45</v>
      </c>
      <c r="K24" s="18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20"/>
    </row>
    <row r="25" spans="1:50">
      <c r="A25" s="2">
        <v>41</v>
      </c>
      <c r="B25" s="1" t="s">
        <v>65</v>
      </c>
      <c r="C25" s="2">
        <v>52</v>
      </c>
      <c r="D25" s="1" t="s">
        <v>117</v>
      </c>
      <c r="E25" s="1">
        <f t="shared" si="4"/>
        <v>2</v>
      </c>
      <c r="F25" s="1">
        <f t="shared" si="5"/>
        <v>47</v>
      </c>
      <c r="K25" s="18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20"/>
    </row>
    <row r="26" spans="1:50">
      <c r="A26" s="2">
        <v>88</v>
      </c>
      <c r="B26" s="1" t="s">
        <v>84</v>
      </c>
      <c r="C26" s="2">
        <v>52</v>
      </c>
      <c r="D26" s="1" t="s">
        <v>117</v>
      </c>
      <c r="E26" s="1">
        <f t="shared" si="4"/>
        <v>2</v>
      </c>
      <c r="F26" s="1">
        <f t="shared" si="5"/>
        <v>49</v>
      </c>
      <c r="K26" s="18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20"/>
    </row>
    <row r="27" spans="1:50" ht="18.75">
      <c r="A27" s="2">
        <v>75</v>
      </c>
      <c r="B27" s="1" t="s">
        <v>60</v>
      </c>
      <c r="C27" s="2">
        <v>50</v>
      </c>
      <c r="D27" s="1" t="s">
        <v>117</v>
      </c>
      <c r="E27" s="1">
        <f t="shared" si="4"/>
        <v>2</v>
      </c>
      <c r="F27" s="1">
        <f t="shared" si="5"/>
        <v>51</v>
      </c>
      <c r="K27" s="15" t="s">
        <v>140</v>
      </c>
      <c r="L27" s="16" t="s">
        <v>140</v>
      </c>
      <c r="M27" s="16" t="s">
        <v>140</v>
      </c>
      <c r="N27" s="16" t="s">
        <v>140</v>
      </c>
      <c r="O27" s="16" t="s">
        <v>140</v>
      </c>
      <c r="P27" s="16" t="s">
        <v>140</v>
      </c>
      <c r="Q27" s="16" t="s">
        <v>140</v>
      </c>
      <c r="R27" s="16" t="s">
        <v>140</v>
      </c>
      <c r="S27" s="16" t="s">
        <v>140</v>
      </c>
      <c r="T27" s="16" t="s">
        <v>140</v>
      </c>
      <c r="U27" s="16" t="s">
        <v>140</v>
      </c>
      <c r="V27" s="16" t="s">
        <v>140</v>
      </c>
      <c r="W27" s="16" t="s">
        <v>140</v>
      </c>
      <c r="X27" s="16" t="s">
        <v>140</v>
      </c>
      <c r="Y27" s="16" t="s">
        <v>140</v>
      </c>
      <c r="Z27" s="16" t="s">
        <v>140</v>
      </c>
      <c r="AA27" s="16" t="s">
        <v>140</v>
      </c>
      <c r="AB27" s="16" t="s">
        <v>140</v>
      </c>
      <c r="AC27" s="16" t="s">
        <v>140</v>
      </c>
      <c r="AD27" s="16" t="s">
        <v>140</v>
      </c>
      <c r="AE27" s="19"/>
      <c r="AF27" s="19"/>
      <c r="AG27" s="19"/>
      <c r="AH27" s="19"/>
      <c r="AI27" s="19"/>
      <c r="AJ27" s="16" t="s">
        <v>140</v>
      </c>
      <c r="AK27" s="16" t="s">
        <v>140</v>
      </c>
      <c r="AL27" s="16" t="s">
        <v>140</v>
      </c>
      <c r="AM27" s="16" t="s">
        <v>140</v>
      </c>
      <c r="AN27" s="16" t="s">
        <v>140</v>
      </c>
      <c r="AO27" s="16" t="s">
        <v>140</v>
      </c>
      <c r="AP27" s="16" t="s">
        <v>140</v>
      </c>
      <c r="AQ27" s="16" t="s">
        <v>140</v>
      </c>
      <c r="AR27" s="16" t="s">
        <v>140</v>
      </c>
      <c r="AS27" s="16" t="s">
        <v>140</v>
      </c>
      <c r="AT27" s="16" t="s">
        <v>140</v>
      </c>
      <c r="AU27" s="16" t="s">
        <v>140</v>
      </c>
      <c r="AV27" s="16" t="s">
        <v>140</v>
      </c>
      <c r="AW27" s="16" t="s">
        <v>140</v>
      </c>
      <c r="AX27" s="17" t="s">
        <v>140</v>
      </c>
    </row>
    <row r="28" spans="1:50" ht="18.75">
      <c r="A28" s="2">
        <v>88</v>
      </c>
      <c r="B28" s="1" t="s">
        <v>85</v>
      </c>
      <c r="C28" s="4">
        <v>50</v>
      </c>
      <c r="D28" s="1" t="s">
        <v>117</v>
      </c>
      <c r="E28" s="1">
        <f t="shared" si="4"/>
        <v>2</v>
      </c>
      <c r="F28" s="1">
        <f t="shared" si="5"/>
        <v>53</v>
      </c>
      <c r="K28" s="15" t="s">
        <v>140</v>
      </c>
      <c r="L28" s="16" t="s">
        <v>140</v>
      </c>
      <c r="M28" s="16" t="s">
        <v>140</v>
      </c>
      <c r="N28" s="16" t="s">
        <v>140</v>
      </c>
      <c r="O28" s="16" t="s">
        <v>140</v>
      </c>
      <c r="P28" s="16" t="s">
        <v>140</v>
      </c>
      <c r="Q28" s="16" t="s">
        <v>140</v>
      </c>
      <c r="R28" s="16" t="s">
        <v>140</v>
      </c>
      <c r="S28" s="16" t="s">
        <v>140</v>
      </c>
      <c r="T28" s="16" t="s">
        <v>140</v>
      </c>
      <c r="U28" s="16" t="s">
        <v>140</v>
      </c>
      <c r="V28" s="16" t="s">
        <v>140</v>
      </c>
      <c r="W28" s="16" t="s">
        <v>140</v>
      </c>
      <c r="X28" s="16" t="s">
        <v>140</v>
      </c>
      <c r="Y28" s="16" t="s">
        <v>140</v>
      </c>
      <c r="Z28" s="16" t="s">
        <v>140</v>
      </c>
      <c r="AA28" s="16" t="s">
        <v>140</v>
      </c>
      <c r="AB28" s="16" t="s">
        <v>140</v>
      </c>
      <c r="AC28" s="16" t="s">
        <v>140</v>
      </c>
      <c r="AD28" s="16" t="s">
        <v>140</v>
      </c>
      <c r="AE28" s="19"/>
      <c r="AF28" s="19"/>
      <c r="AG28" s="19"/>
      <c r="AH28" s="19"/>
      <c r="AI28" s="19"/>
      <c r="AJ28" s="16" t="s">
        <v>140</v>
      </c>
      <c r="AK28" s="16" t="s">
        <v>140</v>
      </c>
      <c r="AL28" s="16" t="s">
        <v>140</v>
      </c>
      <c r="AM28" s="16" t="s">
        <v>140</v>
      </c>
      <c r="AN28" s="16" t="s">
        <v>140</v>
      </c>
      <c r="AO28" s="16" t="s">
        <v>140</v>
      </c>
      <c r="AP28" s="16" t="s">
        <v>140</v>
      </c>
      <c r="AQ28" s="16" t="s">
        <v>140</v>
      </c>
      <c r="AR28" s="16" t="s">
        <v>140</v>
      </c>
      <c r="AS28" s="16" t="s">
        <v>140</v>
      </c>
      <c r="AT28" s="16" t="s">
        <v>140</v>
      </c>
      <c r="AU28" s="16" t="s">
        <v>140</v>
      </c>
      <c r="AV28" s="16" t="s">
        <v>140</v>
      </c>
      <c r="AW28" s="16" t="s">
        <v>140</v>
      </c>
      <c r="AX28" s="17" t="s">
        <v>140</v>
      </c>
    </row>
    <row r="29" spans="1:50" ht="18.75">
      <c r="A29" s="2">
        <v>41</v>
      </c>
      <c r="B29" s="1" t="s">
        <v>78</v>
      </c>
      <c r="C29" s="2">
        <v>47</v>
      </c>
      <c r="D29" s="1" t="s">
        <v>117</v>
      </c>
      <c r="E29" s="1">
        <f t="shared" si="4"/>
        <v>2</v>
      </c>
      <c r="F29" s="1">
        <f t="shared" si="5"/>
        <v>55</v>
      </c>
      <c r="K29" s="15" t="s">
        <v>140</v>
      </c>
      <c r="L29" s="16" t="s">
        <v>140</v>
      </c>
      <c r="M29" s="16" t="s">
        <v>140</v>
      </c>
      <c r="N29" s="16" t="s">
        <v>140</v>
      </c>
      <c r="O29" s="16" t="s">
        <v>140</v>
      </c>
      <c r="P29" s="16" t="s">
        <v>140</v>
      </c>
      <c r="Q29" s="16" t="s">
        <v>140</v>
      </c>
      <c r="R29" s="16" t="s">
        <v>140</v>
      </c>
      <c r="S29" s="16" t="s">
        <v>140</v>
      </c>
      <c r="T29" s="16" t="s">
        <v>140</v>
      </c>
      <c r="U29" s="16" t="s">
        <v>140</v>
      </c>
      <c r="V29" s="16" t="s">
        <v>140</v>
      </c>
      <c r="W29" s="16" t="s">
        <v>140</v>
      </c>
      <c r="X29" s="16" t="s">
        <v>140</v>
      </c>
      <c r="Y29" s="16" t="s">
        <v>140</v>
      </c>
      <c r="Z29" s="16" t="s">
        <v>140</v>
      </c>
      <c r="AA29" s="16" t="s">
        <v>140</v>
      </c>
      <c r="AB29" s="16" t="s">
        <v>140</v>
      </c>
      <c r="AC29" s="16" t="s">
        <v>140</v>
      </c>
      <c r="AD29" s="16" t="s">
        <v>140</v>
      </c>
      <c r="AE29" s="19"/>
      <c r="AF29" s="19"/>
      <c r="AG29" s="19"/>
      <c r="AH29" s="19"/>
      <c r="AI29" s="19"/>
      <c r="AJ29" s="16" t="s">
        <v>140</v>
      </c>
      <c r="AK29" s="16" t="s">
        <v>140</v>
      </c>
      <c r="AL29" s="16" t="s">
        <v>140</v>
      </c>
      <c r="AM29" s="16" t="s">
        <v>140</v>
      </c>
      <c r="AN29" s="16" t="s">
        <v>140</v>
      </c>
      <c r="AO29" s="16" t="s">
        <v>140</v>
      </c>
      <c r="AP29" s="16" t="s">
        <v>140</v>
      </c>
      <c r="AQ29" s="16" t="s">
        <v>140</v>
      </c>
      <c r="AR29" s="16" t="s">
        <v>140</v>
      </c>
      <c r="AS29" s="16" t="s">
        <v>140</v>
      </c>
      <c r="AT29" s="16" t="s">
        <v>140</v>
      </c>
      <c r="AU29" s="16" t="s">
        <v>140</v>
      </c>
      <c r="AV29" s="16" t="s">
        <v>140</v>
      </c>
      <c r="AW29" s="16" t="s">
        <v>140</v>
      </c>
      <c r="AX29" s="17" t="s">
        <v>140</v>
      </c>
    </row>
    <row r="30" spans="1:50" ht="18.75">
      <c r="A30" s="2">
        <v>88</v>
      </c>
      <c r="B30" s="5" t="s">
        <v>86</v>
      </c>
      <c r="C30" s="2">
        <v>46</v>
      </c>
      <c r="D30" s="1" t="s">
        <v>117</v>
      </c>
      <c r="E30" s="1">
        <f t="shared" si="4"/>
        <v>2</v>
      </c>
      <c r="F30" s="1">
        <f t="shared" si="5"/>
        <v>57</v>
      </c>
      <c r="K30" s="15" t="s">
        <v>140</v>
      </c>
      <c r="L30" s="16" t="s">
        <v>140</v>
      </c>
      <c r="M30" s="16" t="s">
        <v>140</v>
      </c>
      <c r="N30" s="16" t="s">
        <v>140</v>
      </c>
      <c r="O30" s="16" t="s">
        <v>140</v>
      </c>
      <c r="P30" s="16" t="s">
        <v>140</v>
      </c>
      <c r="Q30" s="16" t="s">
        <v>140</v>
      </c>
      <c r="R30" s="16" t="s">
        <v>140</v>
      </c>
      <c r="S30" s="16" t="s">
        <v>140</v>
      </c>
      <c r="T30" s="16" t="s">
        <v>140</v>
      </c>
      <c r="U30" s="16" t="s">
        <v>140</v>
      </c>
      <c r="V30" s="16" t="s">
        <v>140</v>
      </c>
      <c r="W30" s="16" t="s">
        <v>140</v>
      </c>
      <c r="X30" s="16" t="s">
        <v>140</v>
      </c>
      <c r="Y30" s="16" t="s">
        <v>140</v>
      </c>
      <c r="Z30" s="16" t="s">
        <v>140</v>
      </c>
      <c r="AA30" s="16" t="s">
        <v>140</v>
      </c>
      <c r="AB30" s="16" t="s">
        <v>140</v>
      </c>
      <c r="AC30" s="16" t="s">
        <v>140</v>
      </c>
      <c r="AD30" s="16" t="s">
        <v>140</v>
      </c>
      <c r="AE30" s="19"/>
      <c r="AF30" s="19"/>
      <c r="AG30" s="19"/>
      <c r="AH30" s="19"/>
      <c r="AI30" s="19"/>
      <c r="AJ30" s="16" t="s">
        <v>140</v>
      </c>
      <c r="AK30" s="16" t="s">
        <v>140</v>
      </c>
      <c r="AL30" s="16" t="s">
        <v>140</v>
      </c>
      <c r="AM30" s="16" t="s">
        <v>140</v>
      </c>
      <c r="AN30" s="16" t="s">
        <v>140</v>
      </c>
      <c r="AO30" s="16" t="s">
        <v>140</v>
      </c>
      <c r="AP30" s="16" t="s">
        <v>140</v>
      </c>
      <c r="AQ30" s="16" t="s">
        <v>140</v>
      </c>
      <c r="AR30" s="16" t="s">
        <v>140</v>
      </c>
      <c r="AS30" s="16" t="s">
        <v>140</v>
      </c>
      <c r="AT30" s="16" t="s">
        <v>140</v>
      </c>
      <c r="AU30" s="16" t="s">
        <v>140</v>
      </c>
      <c r="AV30" s="16" t="s">
        <v>140</v>
      </c>
      <c r="AW30" s="16" t="s">
        <v>140</v>
      </c>
      <c r="AX30" s="17" t="s">
        <v>140</v>
      </c>
    </row>
    <row r="31" spans="1:50" ht="18.75">
      <c r="A31" s="2">
        <v>41</v>
      </c>
      <c r="B31" s="1" t="s">
        <v>79</v>
      </c>
      <c r="C31" s="2">
        <v>45</v>
      </c>
      <c r="D31" s="1" t="s">
        <v>117</v>
      </c>
      <c r="E31" s="1">
        <f t="shared" si="4"/>
        <v>2</v>
      </c>
      <c r="F31" s="1">
        <f t="shared" si="5"/>
        <v>59</v>
      </c>
      <c r="K31" s="15" t="s">
        <v>140</v>
      </c>
      <c r="L31" s="16" t="s">
        <v>140</v>
      </c>
      <c r="M31" s="16" t="s">
        <v>140</v>
      </c>
      <c r="N31" s="16" t="s">
        <v>140</v>
      </c>
      <c r="O31" s="16" t="s">
        <v>140</v>
      </c>
      <c r="P31" s="16" t="s">
        <v>140</v>
      </c>
      <c r="Q31" s="16" t="s">
        <v>140</v>
      </c>
      <c r="R31" s="16" t="s">
        <v>140</v>
      </c>
      <c r="S31" s="16" t="s">
        <v>140</v>
      </c>
      <c r="T31" s="16" t="s">
        <v>140</v>
      </c>
      <c r="U31" s="16" t="s">
        <v>140</v>
      </c>
      <c r="V31" s="16" t="s">
        <v>140</v>
      </c>
      <c r="W31" s="16" t="s">
        <v>140</v>
      </c>
      <c r="X31" s="16" t="s">
        <v>140</v>
      </c>
      <c r="Y31" s="16" t="s">
        <v>140</v>
      </c>
      <c r="Z31" s="16" t="s">
        <v>140</v>
      </c>
      <c r="AA31" s="16" t="s">
        <v>140</v>
      </c>
      <c r="AB31" s="16" t="s">
        <v>140</v>
      </c>
      <c r="AC31" s="16" t="s">
        <v>140</v>
      </c>
      <c r="AD31" s="16" t="s">
        <v>140</v>
      </c>
      <c r="AE31" s="19"/>
      <c r="AF31" s="19"/>
      <c r="AG31" s="19"/>
      <c r="AH31" s="19"/>
      <c r="AI31" s="19"/>
      <c r="AJ31" s="16" t="s">
        <v>140</v>
      </c>
      <c r="AK31" s="16" t="s">
        <v>140</v>
      </c>
      <c r="AL31" s="16" t="s">
        <v>140</v>
      </c>
      <c r="AM31" s="16" t="s">
        <v>140</v>
      </c>
      <c r="AN31" s="16" t="s">
        <v>140</v>
      </c>
      <c r="AO31" s="16" t="s">
        <v>140</v>
      </c>
      <c r="AP31" s="16" t="s">
        <v>140</v>
      </c>
      <c r="AQ31" s="16" t="s">
        <v>140</v>
      </c>
      <c r="AR31" s="16" t="s">
        <v>140</v>
      </c>
      <c r="AS31" s="16" t="s">
        <v>140</v>
      </c>
      <c r="AT31" s="16" t="s">
        <v>140</v>
      </c>
      <c r="AU31" s="16" t="s">
        <v>140</v>
      </c>
      <c r="AV31" s="16" t="s">
        <v>140</v>
      </c>
      <c r="AW31" s="16" t="s">
        <v>140</v>
      </c>
      <c r="AX31" s="17" t="s">
        <v>140</v>
      </c>
    </row>
    <row r="32" spans="1:50" ht="19.5" thickBot="1">
      <c r="A32" s="2">
        <v>40</v>
      </c>
      <c r="B32" s="1" t="s">
        <v>6</v>
      </c>
      <c r="C32" s="2">
        <v>45</v>
      </c>
      <c r="D32" s="1" t="s">
        <v>117</v>
      </c>
      <c r="E32" s="1">
        <f t="shared" si="4"/>
        <v>2</v>
      </c>
      <c r="F32" s="1">
        <f t="shared" si="5"/>
        <v>61</v>
      </c>
      <c r="K32" s="21" t="s">
        <v>140</v>
      </c>
      <c r="L32" s="22" t="s">
        <v>140</v>
      </c>
      <c r="M32" s="22" t="s">
        <v>140</v>
      </c>
      <c r="N32" s="22" t="s">
        <v>140</v>
      </c>
      <c r="O32" s="22" t="s">
        <v>140</v>
      </c>
      <c r="P32" s="22" t="s">
        <v>140</v>
      </c>
      <c r="Q32" s="22" t="s">
        <v>140</v>
      </c>
      <c r="R32" s="22" t="s">
        <v>140</v>
      </c>
      <c r="S32" s="22" t="s">
        <v>140</v>
      </c>
      <c r="T32" s="22" t="s">
        <v>140</v>
      </c>
      <c r="U32" s="22" t="s">
        <v>140</v>
      </c>
      <c r="V32" s="22" t="s">
        <v>140</v>
      </c>
      <c r="W32" s="22" t="s">
        <v>140</v>
      </c>
      <c r="X32" s="22" t="s">
        <v>140</v>
      </c>
      <c r="Y32" s="22" t="s">
        <v>140</v>
      </c>
      <c r="Z32" s="22" t="s">
        <v>140</v>
      </c>
      <c r="AA32" s="22" t="s">
        <v>140</v>
      </c>
      <c r="AB32" s="22" t="s">
        <v>140</v>
      </c>
      <c r="AC32" s="22" t="s">
        <v>140</v>
      </c>
      <c r="AD32" s="22" t="s">
        <v>140</v>
      </c>
      <c r="AE32" s="23"/>
      <c r="AF32" s="23"/>
      <c r="AG32" s="23"/>
      <c r="AH32" s="23"/>
      <c r="AI32" s="23"/>
      <c r="AJ32" s="22" t="s">
        <v>140</v>
      </c>
      <c r="AK32" s="22" t="s">
        <v>140</v>
      </c>
      <c r="AL32" s="22" t="s">
        <v>140</v>
      </c>
      <c r="AM32" s="22" t="s">
        <v>140</v>
      </c>
      <c r="AN32" s="22" t="s">
        <v>140</v>
      </c>
      <c r="AO32" s="22" t="s">
        <v>140</v>
      </c>
      <c r="AP32" s="22" t="s">
        <v>140</v>
      </c>
      <c r="AQ32" s="22" t="s">
        <v>140</v>
      </c>
      <c r="AR32" s="22" t="s">
        <v>140</v>
      </c>
      <c r="AS32" s="22" t="s">
        <v>140</v>
      </c>
      <c r="AT32" s="22" t="s">
        <v>140</v>
      </c>
      <c r="AU32" s="22" t="s">
        <v>140</v>
      </c>
      <c r="AV32" s="22" t="s">
        <v>140</v>
      </c>
      <c r="AW32" s="22" t="s">
        <v>140</v>
      </c>
      <c r="AX32" s="24" t="s">
        <v>140</v>
      </c>
    </row>
    <row r="33" spans="1:7">
      <c r="A33" s="2">
        <v>49</v>
      </c>
      <c r="B33" s="5" t="s">
        <v>102</v>
      </c>
      <c r="C33" s="2">
        <v>45</v>
      </c>
      <c r="D33" s="1" t="s">
        <v>117</v>
      </c>
      <c r="E33" s="1">
        <f t="shared" si="4"/>
        <v>2</v>
      </c>
      <c r="F33" s="1">
        <f t="shared" si="5"/>
        <v>63</v>
      </c>
    </row>
    <row r="34" spans="1:7">
      <c r="A34" s="2">
        <v>43</v>
      </c>
      <c r="B34" s="1" t="s">
        <v>37</v>
      </c>
      <c r="C34" s="2">
        <v>44</v>
      </c>
      <c r="D34" s="1" t="s">
        <v>117</v>
      </c>
      <c r="E34" s="1">
        <f t="shared" si="4"/>
        <v>2</v>
      </c>
      <c r="F34" s="1">
        <f t="shared" si="5"/>
        <v>65</v>
      </c>
    </row>
    <row r="35" spans="1:7">
      <c r="A35" s="2">
        <v>48</v>
      </c>
      <c r="B35" s="1" t="s">
        <v>100</v>
      </c>
      <c r="C35" s="2">
        <v>43</v>
      </c>
      <c r="D35" s="1" t="s">
        <v>117</v>
      </c>
      <c r="E35" s="1">
        <f t="shared" si="4"/>
        <v>2</v>
      </c>
      <c r="F35" s="1">
        <f t="shared" si="5"/>
        <v>67</v>
      </c>
    </row>
    <row r="36" spans="1:7">
      <c r="A36" s="2">
        <v>70</v>
      </c>
      <c r="B36" s="5" t="s">
        <v>13</v>
      </c>
      <c r="C36" s="2">
        <v>43</v>
      </c>
      <c r="D36" s="1" t="s">
        <v>117</v>
      </c>
      <c r="E36" s="1">
        <f t="shared" si="4"/>
        <v>2</v>
      </c>
      <c r="F36" s="1">
        <f t="shared" si="5"/>
        <v>69</v>
      </c>
    </row>
    <row r="37" spans="1:7">
      <c r="A37" s="2">
        <v>25</v>
      </c>
      <c r="B37" s="1" t="s">
        <v>21</v>
      </c>
      <c r="C37" s="4">
        <v>40</v>
      </c>
      <c r="D37" s="1" t="s">
        <v>117</v>
      </c>
      <c r="E37" s="1">
        <f t="shared" ref="E37:E42" si="6">ROUNDUP(C37/$I$4,0)</f>
        <v>1</v>
      </c>
      <c r="F37" s="1">
        <f t="shared" ref="F37:F42" si="7">F36+E37</f>
        <v>70</v>
      </c>
    </row>
    <row r="38" spans="1:7">
      <c r="A38" s="2">
        <v>43</v>
      </c>
      <c r="B38" s="1" t="s">
        <v>40</v>
      </c>
      <c r="C38" s="2">
        <v>39</v>
      </c>
      <c r="D38" s="1" t="s">
        <v>117</v>
      </c>
      <c r="E38" s="1">
        <f t="shared" si="6"/>
        <v>1</v>
      </c>
      <c r="F38" s="1">
        <f t="shared" si="7"/>
        <v>71</v>
      </c>
    </row>
    <row r="39" spans="1:7">
      <c r="A39" s="2">
        <v>43</v>
      </c>
      <c r="B39" s="1" t="s">
        <v>37</v>
      </c>
      <c r="C39" s="2">
        <v>39</v>
      </c>
      <c r="D39" s="1" t="s">
        <v>117</v>
      </c>
      <c r="E39" s="1">
        <f t="shared" si="6"/>
        <v>1</v>
      </c>
      <c r="F39" s="1">
        <f t="shared" si="7"/>
        <v>72</v>
      </c>
    </row>
    <row r="40" spans="1:7">
      <c r="A40" s="2">
        <v>25</v>
      </c>
      <c r="B40" s="1" t="s">
        <v>22</v>
      </c>
      <c r="C40" s="4">
        <v>39</v>
      </c>
      <c r="D40" s="1" t="s">
        <v>117</v>
      </c>
      <c r="E40" s="1">
        <f t="shared" si="6"/>
        <v>1</v>
      </c>
      <c r="F40" s="1">
        <f t="shared" si="7"/>
        <v>73</v>
      </c>
      <c r="G40" s="1" t="s">
        <v>117</v>
      </c>
    </row>
    <row r="41" spans="1:7">
      <c r="A41" s="2">
        <v>48</v>
      </c>
      <c r="B41" s="1" t="s">
        <v>98</v>
      </c>
      <c r="C41" s="2">
        <v>38</v>
      </c>
      <c r="D41" s="1" t="s">
        <v>117</v>
      </c>
      <c r="E41" s="1">
        <f t="shared" si="6"/>
        <v>1</v>
      </c>
      <c r="F41" s="1">
        <f t="shared" si="7"/>
        <v>74</v>
      </c>
    </row>
    <row r="42" spans="1:7">
      <c r="A42" s="2">
        <v>44</v>
      </c>
      <c r="B42" s="1" t="s">
        <v>92</v>
      </c>
      <c r="C42" s="2">
        <v>38</v>
      </c>
      <c r="D42" s="1" t="s">
        <v>117</v>
      </c>
      <c r="E42" s="1">
        <f t="shared" si="6"/>
        <v>1</v>
      </c>
      <c r="F42" s="1">
        <f t="shared" si="7"/>
        <v>75</v>
      </c>
    </row>
    <row r="43" spans="1:7">
      <c r="A43" s="2">
        <v>43</v>
      </c>
      <c r="B43" s="1" t="s">
        <v>36</v>
      </c>
      <c r="C43" s="2">
        <v>35</v>
      </c>
      <c r="D43" s="1">
        <v>14</v>
      </c>
      <c r="E43" s="1">
        <f>ROUNDUP(C43/$I$5,0)</f>
        <v>3</v>
      </c>
      <c r="F43" s="1">
        <f>E43</f>
        <v>3</v>
      </c>
      <c r="G43" s="1" t="s">
        <v>117</v>
      </c>
    </row>
    <row r="44" spans="1:7">
      <c r="A44" s="2">
        <v>43</v>
      </c>
      <c r="B44" s="1" t="s">
        <v>35</v>
      </c>
      <c r="C44" s="2">
        <v>35</v>
      </c>
      <c r="D44" s="1" t="s">
        <v>117</v>
      </c>
      <c r="E44" s="1">
        <f>ROUNDUP(C44/$I$5,0)</f>
        <v>3</v>
      </c>
      <c r="F44" s="1">
        <f>F43+E44</f>
        <v>6</v>
      </c>
    </row>
    <row r="45" spans="1:7">
      <c r="A45" s="2">
        <v>40</v>
      </c>
      <c r="B45" s="1" t="s">
        <v>8</v>
      </c>
      <c r="C45" s="2">
        <v>34</v>
      </c>
      <c r="D45" s="1" t="s">
        <v>117</v>
      </c>
      <c r="E45" s="1">
        <f t="shared" ref="E45:E83" si="8">ROUNDUP(C45/$I$5,0)</f>
        <v>3</v>
      </c>
      <c r="F45" s="1">
        <f t="shared" ref="F45:F83" si="9">F44+E45</f>
        <v>9</v>
      </c>
    </row>
    <row r="46" spans="1:7">
      <c r="A46" s="2">
        <v>75</v>
      </c>
      <c r="B46" s="1" t="s">
        <v>60</v>
      </c>
      <c r="C46" s="4">
        <v>32</v>
      </c>
      <c r="D46" s="1" t="s">
        <v>117</v>
      </c>
      <c r="E46" s="1">
        <f t="shared" si="8"/>
        <v>3</v>
      </c>
      <c r="F46" s="1">
        <f t="shared" si="9"/>
        <v>12</v>
      </c>
    </row>
    <row r="47" spans="1:7">
      <c r="A47" s="2">
        <v>48</v>
      </c>
      <c r="B47" s="5" t="s">
        <v>43</v>
      </c>
      <c r="C47" s="2">
        <v>32</v>
      </c>
      <c r="D47" s="1" t="s">
        <v>117</v>
      </c>
      <c r="E47" s="1">
        <f t="shared" si="8"/>
        <v>3</v>
      </c>
      <c r="F47" s="1">
        <f t="shared" si="9"/>
        <v>15</v>
      </c>
    </row>
    <row r="48" spans="1:7">
      <c r="A48" s="2">
        <v>48</v>
      </c>
      <c r="B48" s="1" t="s">
        <v>99</v>
      </c>
      <c r="C48" s="2">
        <v>31</v>
      </c>
      <c r="D48" s="1" t="s">
        <v>117</v>
      </c>
      <c r="E48" s="1">
        <f t="shared" si="8"/>
        <v>3</v>
      </c>
      <c r="F48" s="1">
        <f t="shared" si="9"/>
        <v>18</v>
      </c>
    </row>
    <row r="49" spans="1:6">
      <c r="A49" s="2">
        <v>41</v>
      </c>
      <c r="B49" s="1" t="s">
        <v>83</v>
      </c>
      <c r="C49" s="4">
        <v>31</v>
      </c>
      <c r="D49" s="1" t="s">
        <v>117</v>
      </c>
      <c r="E49" s="1">
        <f t="shared" si="8"/>
        <v>3</v>
      </c>
      <c r="F49" s="1">
        <f t="shared" si="9"/>
        <v>21</v>
      </c>
    </row>
    <row r="50" spans="1:6">
      <c r="A50" s="2">
        <v>75</v>
      </c>
      <c r="B50" s="1" t="s">
        <v>61</v>
      </c>
      <c r="C50" s="4">
        <v>26</v>
      </c>
      <c r="D50" s="1" t="s">
        <v>117</v>
      </c>
      <c r="E50" s="1">
        <f t="shared" si="8"/>
        <v>2</v>
      </c>
      <c r="F50" s="1">
        <f t="shared" si="9"/>
        <v>23</v>
      </c>
    </row>
    <row r="51" spans="1:6">
      <c r="A51" s="2">
        <v>25</v>
      </c>
      <c r="B51" s="5" t="s">
        <v>18</v>
      </c>
      <c r="C51" s="2">
        <v>26</v>
      </c>
      <c r="D51" s="1" t="s">
        <v>117</v>
      </c>
      <c r="E51" s="1">
        <f t="shared" si="8"/>
        <v>2</v>
      </c>
      <c r="F51" s="1">
        <f t="shared" si="9"/>
        <v>25</v>
      </c>
    </row>
    <row r="52" spans="1:6">
      <c r="A52" s="2">
        <v>25</v>
      </c>
      <c r="B52" s="1" t="s">
        <v>19</v>
      </c>
      <c r="C52" s="4">
        <v>25</v>
      </c>
      <c r="D52" s="1" t="s">
        <v>117</v>
      </c>
      <c r="E52" s="1">
        <f t="shared" si="8"/>
        <v>2</v>
      </c>
      <c r="F52" s="1">
        <f t="shared" si="9"/>
        <v>27</v>
      </c>
    </row>
    <row r="53" spans="1:6">
      <c r="A53" s="2">
        <v>41</v>
      </c>
      <c r="B53" s="1" t="s">
        <v>77</v>
      </c>
      <c r="C53" s="2">
        <v>23</v>
      </c>
      <c r="D53" s="1" t="s">
        <v>117</v>
      </c>
      <c r="E53" s="1">
        <f t="shared" si="8"/>
        <v>2</v>
      </c>
      <c r="F53" s="1">
        <f t="shared" si="9"/>
        <v>29</v>
      </c>
    </row>
    <row r="54" spans="1:6">
      <c r="A54" s="2">
        <v>25</v>
      </c>
      <c r="B54" s="1" t="s">
        <v>20</v>
      </c>
      <c r="C54" s="4">
        <v>22</v>
      </c>
      <c r="D54" s="1" t="s">
        <v>117</v>
      </c>
      <c r="E54" s="1">
        <f t="shared" si="8"/>
        <v>2</v>
      </c>
      <c r="F54" s="1">
        <f t="shared" si="9"/>
        <v>31</v>
      </c>
    </row>
    <row r="55" spans="1:6">
      <c r="A55" s="2">
        <v>70</v>
      </c>
      <c r="B55" s="1" t="s">
        <v>103</v>
      </c>
      <c r="C55" s="2">
        <v>22</v>
      </c>
      <c r="D55" s="1" t="s">
        <v>117</v>
      </c>
      <c r="E55" s="1">
        <f t="shared" si="8"/>
        <v>2</v>
      </c>
      <c r="F55" s="1">
        <f t="shared" si="9"/>
        <v>33</v>
      </c>
    </row>
    <row r="56" spans="1:6">
      <c r="A56" s="2">
        <v>48</v>
      </c>
      <c r="B56" s="1" t="s">
        <v>97</v>
      </c>
      <c r="C56" s="2">
        <v>21</v>
      </c>
      <c r="D56" s="1" t="s">
        <v>117</v>
      </c>
      <c r="E56" s="1">
        <f t="shared" si="8"/>
        <v>2</v>
      </c>
      <c r="F56" s="1">
        <f t="shared" si="9"/>
        <v>35</v>
      </c>
    </row>
    <row r="57" spans="1:6">
      <c r="A57" s="2">
        <v>43</v>
      </c>
      <c r="B57" s="1" t="s">
        <v>34</v>
      </c>
      <c r="C57" s="2">
        <v>21</v>
      </c>
      <c r="D57" s="1" t="s">
        <v>117</v>
      </c>
      <c r="E57" s="1">
        <f t="shared" si="8"/>
        <v>2</v>
      </c>
      <c r="F57" s="1">
        <f t="shared" si="9"/>
        <v>37</v>
      </c>
    </row>
    <row r="58" spans="1:6">
      <c r="A58" s="2">
        <v>44</v>
      </c>
      <c r="B58" s="6" t="s">
        <v>93</v>
      </c>
      <c r="C58" s="2">
        <v>21</v>
      </c>
      <c r="D58" s="1" t="s">
        <v>117</v>
      </c>
      <c r="E58" s="1">
        <f t="shared" si="8"/>
        <v>2</v>
      </c>
      <c r="F58" s="1">
        <f t="shared" si="9"/>
        <v>39</v>
      </c>
    </row>
    <row r="59" spans="1:6">
      <c r="A59" s="2">
        <v>41</v>
      </c>
      <c r="B59" s="1" t="s">
        <v>81</v>
      </c>
      <c r="C59" s="2">
        <v>20</v>
      </c>
      <c r="D59" s="1" t="s">
        <v>117</v>
      </c>
      <c r="E59" s="1">
        <f t="shared" si="8"/>
        <v>2</v>
      </c>
      <c r="F59" s="1">
        <f t="shared" si="9"/>
        <v>41</v>
      </c>
    </row>
    <row r="60" spans="1:6">
      <c r="A60" s="2">
        <v>48</v>
      </c>
      <c r="B60" s="5" t="s">
        <v>47</v>
      </c>
      <c r="C60" s="2">
        <v>20</v>
      </c>
      <c r="D60" s="1" t="s">
        <v>117</v>
      </c>
      <c r="E60" s="1">
        <f t="shared" si="8"/>
        <v>2</v>
      </c>
      <c r="F60" s="1">
        <f t="shared" si="9"/>
        <v>43</v>
      </c>
    </row>
    <row r="61" spans="1:6">
      <c r="A61" s="2">
        <v>44</v>
      </c>
      <c r="B61" s="1" t="s">
        <v>94</v>
      </c>
      <c r="C61" s="4">
        <v>20</v>
      </c>
      <c r="D61" s="1" t="s">
        <v>117</v>
      </c>
      <c r="E61" s="1">
        <f t="shared" si="8"/>
        <v>2</v>
      </c>
      <c r="F61" s="1">
        <f t="shared" si="9"/>
        <v>45</v>
      </c>
    </row>
    <row r="62" spans="1:6">
      <c r="A62" s="2">
        <v>49</v>
      </c>
      <c r="B62" s="1" t="s">
        <v>49</v>
      </c>
      <c r="C62" s="2">
        <v>20</v>
      </c>
      <c r="D62" s="1" t="s">
        <v>117</v>
      </c>
      <c r="E62" s="1">
        <f t="shared" si="8"/>
        <v>2</v>
      </c>
      <c r="F62" s="1">
        <f t="shared" si="9"/>
        <v>47</v>
      </c>
    </row>
    <row r="63" spans="1:6">
      <c r="A63" s="2">
        <v>48</v>
      </c>
      <c r="B63" s="5" t="s">
        <v>45</v>
      </c>
      <c r="C63" s="4">
        <v>19</v>
      </c>
      <c r="D63" s="1" t="s">
        <v>117</v>
      </c>
      <c r="E63" s="1">
        <f t="shared" si="8"/>
        <v>2</v>
      </c>
      <c r="F63" s="1">
        <f t="shared" si="9"/>
        <v>49</v>
      </c>
    </row>
    <row r="64" spans="1:6">
      <c r="A64" s="2">
        <v>43</v>
      </c>
      <c r="B64" s="1" t="s">
        <v>38</v>
      </c>
      <c r="C64" s="4">
        <v>16</v>
      </c>
      <c r="D64" s="1" t="s">
        <v>117</v>
      </c>
      <c r="E64" s="1">
        <f t="shared" si="8"/>
        <v>2</v>
      </c>
      <c r="F64" s="1">
        <f t="shared" si="9"/>
        <v>51</v>
      </c>
    </row>
    <row r="65" spans="1:6">
      <c r="A65" s="2">
        <v>44</v>
      </c>
      <c r="B65" s="1" t="s">
        <v>90</v>
      </c>
      <c r="C65" s="2">
        <v>16</v>
      </c>
      <c r="D65" s="1" t="s">
        <v>117</v>
      </c>
      <c r="E65" s="1">
        <f t="shared" si="8"/>
        <v>2</v>
      </c>
      <c r="F65" s="1">
        <f t="shared" si="9"/>
        <v>53</v>
      </c>
    </row>
    <row r="66" spans="1:6">
      <c r="A66" s="2">
        <v>48</v>
      </c>
      <c r="B66" s="5" t="s">
        <v>42</v>
      </c>
      <c r="C66" s="2">
        <v>15</v>
      </c>
      <c r="D66" s="1" t="s">
        <v>117</v>
      </c>
      <c r="E66" s="1">
        <f t="shared" si="8"/>
        <v>2</v>
      </c>
      <c r="F66" s="1">
        <f t="shared" si="9"/>
        <v>55</v>
      </c>
    </row>
    <row r="67" spans="1:6">
      <c r="A67" s="2">
        <v>20</v>
      </c>
      <c r="B67" s="5" t="s">
        <v>75</v>
      </c>
      <c r="C67" s="2">
        <v>15</v>
      </c>
      <c r="D67" s="1" t="s">
        <v>117</v>
      </c>
      <c r="E67" s="1">
        <f t="shared" si="8"/>
        <v>2</v>
      </c>
      <c r="F67" s="1">
        <f t="shared" si="9"/>
        <v>57</v>
      </c>
    </row>
    <row r="68" spans="1:6">
      <c r="A68" s="2">
        <v>48</v>
      </c>
      <c r="B68" s="5" t="s">
        <v>46</v>
      </c>
      <c r="C68" s="4">
        <v>13</v>
      </c>
      <c r="D68" s="1" t="s">
        <v>117</v>
      </c>
      <c r="E68" s="1">
        <f t="shared" si="8"/>
        <v>1</v>
      </c>
      <c r="F68" s="1">
        <f t="shared" si="9"/>
        <v>58</v>
      </c>
    </row>
    <row r="69" spans="1:6">
      <c r="A69" s="2">
        <v>25</v>
      </c>
      <c r="B69" s="1" t="s">
        <v>16</v>
      </c>
      <c r="C69" s="2">
        <v>13</v>
      </c>
      <c r="D69" s="1" t="s">
        <v>117</v>
      </c>
      <c r="E69" s="1">
        <f t="shared" si="8"/>
        <v>1</v>
      </c>
      <c r="F69" s="1">
        <f t="shared" si="9"/>
        <v>59</v>
      </c>
    </row>
    <row r="70" spans="1:6">
      <c r="A70" s="2">
        <v>25</v>
      </c>
      <c r="B70" s="5" t="s">
        <v>17</v>
      </c>
      <c r="C70" s="2">
        <v>12</v>
      </c>
      <c r="D70" s="1" t="s">
        <v>117</v>
      </c>
      <c r="E70" s="1">
        <f t="shared" si="8"/>
        <v>1</v>
      </c>
      <c r="F70" s="1">
        <f t="shared" si="9"/>
        <v>60</v>
      </c>
    </row>
    <row r="71" spans="1:6">
      <c r="A71" s="2">
        <v>41</v>
      </c>
      <c r="B71" s="1" t="s">
        <v>68</v>
      </c>
      <c r="C71" s="2">
        <v>11</v>
      </c>
      <c r="D71" s="1" t="s">
        <v>117</v>
      </c>
      <c r="E71" s="1">
        <f t="shared" si="8"/>
        <v>1</v>
      </c>
      <c r="F71" s="1">
        <f t="shared" si="9"/>
        <v>61</v>
      </c>
    </row>
    <row r="72" spans="1:6">
      <c r="A72" s="2">
        <v>41</v>
      </c>
      <c r="B72" s="1" t="s">
        <v>67</v>
      </c>
      <c r="C72" s="2">
        <v>11</v>
      </c>
      <c r="D72" s="1" t="s">
        <v>117</v>
      </c>
      <c r="E72" s="1">
        <f t="shared" si="8"/>
        <v>1</v>
      </c>
      <c r="F72" s="1">
        <f t="shared" si="9"/>
        <v>62</v>
      </c>
    </row>
    <row r="73" spans="1:6">
      <c r="A73" s="2">
        <v>70</v>
      </c>
      <c r="B73" s="3" t="s">
        <v>9</v>
      </c>
      <c r="C73" s="2">
        <v>11</v>
      </c>
      <c r="D73" s="1" t="s">
        <v>117</v>
      </c>
      <c r="E73" s="1">
        <f t="shared" si="8"/>
        <v>1</v>
      </c>
      <c r="F73" s="1">
        <f t="shared" si="9"/>
        <v>63</v>
      </c>
    </row>
    <row r="74" spans="1:6">
      <c r="A74" s="2">
        <v>49</v>
      </c>
      <c r="B74" s="1" t="s">
        <v>104</v>
      </c>
      <c r="C74" s="2">
        <v>11</v>
      </c>
      <c r="D74" s="1" t="s">
        <v>117</v>
      </c>
      <c r="E74" s="1">
        <f t="shared" si="8"/>
        <v>1</v>
      </c>
      <c r="F74" s="1">
        <f t="shared" si="9"/>
        <v>64</v>
      </c>
    </row>
    <row r="75" spans="1:6">
      <c r="A75" s="2">
        <v>41</v>
      </c>
      <c r="B75" s="1" t="s">
        <v>82</v>
      </c>
      <c r="C75" s="2">
        <v>10</v>
      </c>
      <c r="D75" s="1" t="s">
        <v>117</v>
      </c>
      <c r="E75" s="1">
        <f t="shared" si="8"/>
        <v>1</v>
      </c>
      <c r="F75" s="1">
        <f t="shared" si="9"/>
        <v>65</v>
      </c>
    </row>
    <row r="76" spans="1:6">
      <c r="A76" s="2">
        <v>48</v>
      </c>
      <c r="B76" s="1" t="s">
        <v>89</v>
      </c>
      <c r="C76" s="4">
        <v>10</v>
      </c>
      <c r="D76" s="1" t="s">
        <v>117</v>
      </c>
      <c r="E76" s="1">
        <f t="shared" si="8"/>
        <v>1</v>
      </c>
      <c r="F76" s="1">
        <f t="shared" si="9"/>
        <v>66</v>
      </c>
    </row>
    <row r="77" spans="1:6">
      <c r="A77" s="2">
        <v>49</v>
      </c>
      <c r="B77" s="6" t="s">
        <v>106</v>
      </c>
      <c r="C77" s="2">
        <v>10</v>
      </c>
      <c r="D77" s="1" t="s">
        <v>117</v>
      </c>
      <c r="E77" s="1">
        <f t="shared" si="8"/>
        <v>1</v>
      </c>
      <c r="F77" s="1">
        <f t="shared" si="9"/>
        <v>67</v>
      </c>
    </row>
    <row r="78" spans="1:6">
      <c r="A78" s="2">
        <v>20</v>
      </c>
      <c r="B78" s="1" t="s">
        <v>76</v>
      </c>
      <c r="C78" s="2">
        <v>10</v>
      </c>
      <c r="D78" s="1" t="s">
        <v>117</v>
      </c>
      <c r="E78" s="1">
        <f t="shared" si="8"/>
        <v>1</v>
      </c>
      <c r="F78" s="1">
        <f t="shared" si="9"/>
        <v>68</v>
      </c>
    </row>
    <row r="79" spans="1:6">
      <c r="A79" s="2">
        <v>41</v>
      </c>
      <c r="B79" s="1" t="s">
        <v>66</v>
      </c>
      <c r="C79" s="4">
        <v>9</v>
      </c>
      <c r="D79" s="1" t="s">
        <v>117</v>
      </c>
      <c r="E79" s="1">
        <f t="shared" si="8"/>
        <v>1</v>
      </c>
      <c r="F79" s="1">
        <f t="shared" si="9"/>
        <v>69</v>
      </c>
    </row>
    <row r="80" spans="1:6">
      <c r="A80" s="2">
        <v>43</v>
      </c>
      <c r="B80" s="1" t="s">
        <v>41</v>
      </c>
      <c r="C80" s="2">
        <v>9</v>
      </c>
      <c r="D80" s="1" t="s">
        <v>117</v>
      </c>
      <c r="E80" s="1">
        <f t="shared" si="8"/>
        <v>1</v>
      </c>
      <c r="F80" s="1">
        <f t="shared" si="9"/>
        <v>70</v>
      </c>
    </row>
    <row r="81" spans="1:6">
      <c r="A81" s="2">
        <v>48</v>
      </c>
      <c r="B81" s="5" t="s">
        <v>44</v>
      </c>
      <c r="C81" s="4">
        <v>9</v>
      </c>
      <c r="D81" s="1" t="s">
        <v>117</v>
      </c>
      <c r="E81" s="1">
        <f t="shared" si="8"/>
        <v>1</v>
      </c>
      <c r="F81" s="1">
        <f t="shared" si="9"/>
        <v>71</v>
      </c>
    </row>
    <row r="82" spans="1:6">
      <c r="A82" s="2">
        <v>49</v>
      </c>
      <c r="B82" s="6" t="s">
        <v>101</v>
      </c>
      <c r="C82" s="2">
        <v>9</v>
      </c>
      <c r="D82" s="1" t="s">
        <v>117</v>
      </c>
      <c r="E82" s="1">
        <f t="shared" si="8"/>
        <v>1</v>
      </c>
      <c r="F82" s="1">
        <f t="shared" si="9"/>
        <v>72</v>
      </c>
    </row>
    <row r="83" spans="1:6">
      <c r="A83" s="2">
        <v>49</v>
      </c>
      <c r="B83" s="1" t="s">
        <v>105</v>
      </c>
      <c r="C83" s="2">
        <v>9</v>
      </c>
      <c r="D83" s="1" t="s">
        <v>117</v>
      </c>
      <c r="E83" s="1">
        <f t="shared" si="8"/>
        <v>1</v>
      </c>
      <c r="F83" s="1">
        <f t="shared" si="9"/>
        <v>73</v>
      </c>
    </row>
    <row r="84" spans="1:6">
      <c r="A84" s="2">
        <v>20</v>
      </c>
      <c r="B84" s="1" t="s">
        <v>72</v>
      </c>
      <c r="C84" s="2">
        <v>9</v>
      </c>
      <c r="D84" s="1" t="s">
        <v>117</v>
      </c>
      <c r="E84" s="1">
        <f t="shared" ref="E84:E90" si="10">ROUNDUP(C84/$I$5,0)</f>
        <v>1</v>
      </c>
      <c r="F84" s="1">
        <f t="shared" ref="F84:F90" si="11">F83+E84</f>
        <v>74</v>
      </c>
    </row>
    <row r="85" spans="1:6">
      <c r="A85" s="2">
        <v>49</v>
      </c>
      <c r="B85" s="1" t="s">
        <v>5</v>
      </c>
      <c r="C85" s="2">
        <v>9</v>
      </c>
      <c r="D85" s="1" t="s">
        <v>117</v>
      </c>
      <c r="E85" s="1">
        <f t="shared" si="10"/>
        <v>1</v>
      </c>
      <c r="F85" s="1">
        <f t="shared" si="11"/>
        <v>75</v>
      </c>
    </row>
    <row r="86" spans="1:6">
      <c r="A86" s="2">
        <v>40</v>
      </c>
      <c r="B86" s="1" t="s">
        <v>52</v>
      </c>
      <c r="C86" s="4">
        <v>8</v>
      </c>
      <c r="D86" s="1" t="s">
        <v>117</v>
      </c>
      <c r="E86" s="1">
        <f t="shared" si="10"/>
        <v>1</v>
      </c>
      <c r="F86" s="1">
        <f t="shared" si="11"/>
        <v>76</v>
      </c>
    </row>
    <row r="87" spans="1:6">
      <c r="A87" s="2">
        <v>20</v>
      </c>
      <c r="B87" s="1" t="s">
        <v>73</v>
      </c>
      <c r="C87" s="2">
        <v>8</v>
      </c>
      <c r="D87" s="1" t="s">
        <v>117</v>
      </c>
      <c r="E87" s="1">
        <f t="shared" si="10"/>
        <v>1</v>
      </c>
      <c r="F87" s="1">
        <f t="shared" si="11"/>
        <v>77</v>
      </c>
    </row>
    <row r="88" spans="1:6">
      <c r="A88" s="2">
        <v>20</v>
      </c>
      <c r="B88" s="6" t="s">
        <v>74</v>
      </c>
      <c r="C88" s="4">
        <v>7</v>
      </c>
      <c r="D88" s="1" t="s">
        <v>117</v>
      </c>
      <c r="E88" s="1">
        <f t="shared" si="10"/>
        <v>1</v>
      </c>
      <c r="F88" s="1">
        <f t="shared" si="11"/>
        <v>78</v>
      </c>
    </row>
    <row r="89" spans="1:6">
      <c r="A89" s="2">
        <v>41</v>
      </c>
      <c r="B89" s="1" t="s">
        <v>71</v>
      </c>
      <c r="C89" s="2">
        <v>6</v>
      </c>
      <c r="D89" s="1" t="s">
        <v>117</v>
      </c>
      <c r="E89" s="1">
        <f t="shared" si="10"/>
        <v>1</v>
      </c>
      <c r="F89" s="1">
        <f t="shared" si="11"/>
        <v>79</v>
      </c>
    </row>
    <row r="90" spans="1:6">
      <c r="A90" s="2">
        <v>10</v>
      </c>
      <c r="B90" s="6" t="s">
        <v>26</v>
      </c>
      <c r="C90" s="2">
        <v>6</v>
      </c>
      <c r="D90" s="1" t="s">
        <v>117</v>
      </c>
      <c r="E90" s="1">
        <f t="shared" si="10"/>
        <v>1</v>
      </c>
      <c r="F90" s="1">
        <f t="shared" si="11"/>
        <v>80</v>
      </c>
    </row>
    <row r="91" spans="1:6">
      <c r="A91" s="2">
        <v>75</v>
      </c>
      <c r="B91" s="1" t="s">
        <v>64</v>
      </c>
      <c r="C91" s="2">
        <v>5</v>
      </c>
      <c r="D91" s="1">
        <v>1</v>
      </c>
      <c r="E91" s="1">
        <f>ROUNDUP(C91/$I$6,0)</f>
        <v>5</v>
      </c>
      <c r="F91" s="1">
        <f>E91</f>
        <v>5</v>
      </c>
    </row>
    <row r="92" spans="1:6">
      <c r="A92" s="2">
        <v>75</v>
      </c>
      <c r="B92" s="1" t="s">
        <v>63</v>
      </c>
      <c r="C92" s="2">
        <v>5</v>
      </c>
      <c r="D92" s="1" t="s">
        <v>117</v>
      </c>
      <c r="E92" s="1">
        <f>ROUNDUP(C92/$I$6,0)</f>
        <v>5</v>
      </c>
      <c r="F92" s="1">
        <f t="shared" ref="F92" si="12">F91+E92</f>
        <v>10</v>
      </c>
    </row>
    <row r="93" spans="1:6">
      <c r="A93" s="2">
        <v>49</v>
      </c>
      <c r="B93" s="1" t="s">
        <v>51</v>
      </c>
      <c r="C93" s="2">
        <v>5</v>
      </c>
      <c r="D93" s="1" t="s">
        <v>117</v>
      </c>
      <c r="E93" s="1">
        <f t="shared" ref="E93:E116" si="13">ROUNDUP(C93/$I$6,0)</f>
        <v>5</v>
      </c>
      <c r="F93" s="1">
        <f t="shared" ref="F93:F116" si="14">F92+E93</f>
        <v>15</v>
      </c>
    </row>
    <row r="94" spans="1:6">
      <c r="A94" s="2">
        <v>10</v>
      </c>
      <c r="B94" s="1" t="s">
        <v>27</v>
      </c>
      <c r="C94" s="2">
        <v>5</v>
      </c>
      <c r="D94" s="1" t="s">
        <v>117</v>
      </c>
      <c r="E94" s="1">
        <f t="shared" si="13"/>
        <v>5</v>
      </c>
      <c r="F94" s="1">
        <f t="shared" si="14"/>
        <v>20</v>
      </c>
    </row>
    <row r="95" spans="1:6">
      <c r="A95" s="2">
        <v>49</v>
      </c>
      <c r="B95" s="1" t="s">
        <v>28</v>
      </c>
      <c r="C95" s="2">
        <v>4</v>
      </c>
      <c r="D95" s="1" t="s">
        <v>117</v>
      </c>
      <c r="E95" s="1">
        <f t="shared" si="13"/>
        <v>4</v>
      </c>
      <c r="F95" s="1">
        <f t="shared" si="14"/>
        <v>24</v>
      </c>
    </row>
    <row r="96" spans="1:6">
      <c r="A96" s="2">
        <v>10</v>
      </c>
      <c r="B96" s="5" t="s">
        <v>23</v>
      </c>
      <c r="C96" s="2">
        <v>4</v>
      </c>
      <c r="D96" s="1" t="s">
        <v>117</v>
      </c>
      <c r="E96" s="1">
        <f t="shared" si="13"/>
        <v>4</v>
      </c>
      <c r="F96" s="1">
        <f t="shared" si="14"/>
        <v>28</v>
      </c>
    </row>
    <row r="97" spans="1:6">
      <c r="A97" s="2">
        <v>10</v>
      </c>
      <c r="B97" s="1" t="s">
        <v>24</v>
      </c>
      <c r="C97" s="2">
        <v>4</v>
      </c>
      <c r="D97" s="1" t="s">
        <v>117</v>
      </c>
      <c r="E97" s="1">
        <f t="shared" si="13"/>
        <v>4</v>
      </c>
      <c r="F97" s="1">
        <f t="shared" si="14"/>
        <v>32</v>
      </c>
    </row>
    <row r="98" spans="1:6">
      <c r="A98" s="2">
        <v>41</v>
      </c>
      <c r="B98" s="1" t="s">
        <v>69</v>
      </c>
      <c r="C98" s="2">
        <v>3</v>
      </c>
      <c r="D98" s="1" t="s">
        <v>117</v>
      </c>
      <c r="E98" s="1">
        <f t="shared" si="13"/>
        <v>3</v>
      </c>
      <c r="F98" s="1">
        <f t="shared" si="14"/>
        <v>35</v>
      </c>
    </row>
    <row r="99" spans="1:6">
      <c r="A99" s="2">
        <v>43</v>
      </c>
      <c r="B99" s="1" t="s">
        <v>38</v>
      </c>
      <c r="C99" s="2">
        <v>3</v>
      </c>
      <c r="D99" s="1" t="s">
        <v>117</v>
      </c>
      <c r="E99" s="1">
        <f t="shared" si="13"/>
        <v>3</v>
      </c>
      <c r="F99" s="1">
        <f t="shared" si="14"/>
        <v>38</v>
      </c>
    </row>
    <row r="100" spans="1:6">
      <c r="A100" s="2">
        <v>10</v>
      </c>
      <c r="B100" s="6" t="s">
        <v>25</v>
      </c>
      <c r="C100" s="2">
        <v>3</v>
      </c>
      <c r="D100" s="1" t="s">
        <v>117</v>
      </c>
      <c r="E100" s="1">
        <f t="shared" si="13"/>
        <v>3</v>
      </c>
      <c r="F100" s="1">
        <f t="shared" si="14"/>
        <v>41</v>
      </c>
    </row>
    <row r="101" spans="1:6">
      <c r="A101" s="2">
        <v>49</v>
      </c>
      <c r="B101" s="5" t="s">
        <v>32</v>
      </c>
      <c r="C101" s="2">
        <v>3</v>
      </c>
      <c r="D101" s="1" t="s">
        <v>117</v>
      </c>
      <c r="E101" s="1">
        <f t="shared" si="13"/>
        <v>3</v>
      </c>
      <c r="F101" s="1">
        <f t="shared" si="14"/>
        <v>44</v>
      </c>
    </row>
    <row r="102" spans="1:6">
      <c r="A102" s="2">
        <v>75</v>
      </c>
      <c r="B102" s="1" t="s">
        <v>61</v>
      </c>
      <c r="C102" s="4">
        <v>2</v>
      </c>
      <c r="D102" s="1" t="s">
        <v>117</v>
      </c>
      <c r="E102" s="1">
        <f t="shared" si="13"/>
        <v>2</v>
      </c>
      <c r="F102" s="1">
        <f t="shared" si="14"/>
        <v>46</v>
      </c>
    </row>
    <row r="103" spans="1:6">
      <c r="A103" s="2">
        <v>41</v>
      </c>
      <c r="B103" s="1" t="s">
        <v>77</v>
      </c>
      <c r="C103" s="2">
        <v>2</v>
      </c>
      <c r="D103" s="1" t="s">
        <v>117</v>
      </c>
      <c r="E103" s="1">
        <f t="shared" si="13"/>
        <v>2</v>
      </c>
      <c r="F103" s="1">
        <f t="shared" si="14"/>
        <v>48</v>
      </c>
    </row>
    <row r="104" spans="1:6">
      <c r="A104" s="2">
        <v>49</v>
      </c>
      <c r="B104" s="5" t="s">
        <v>30</v>
      </c>
      <c r="C104" s="4">
        <v>2</v>
      </c>
      <c r="D104" s="1" t="s">
        <v>117</v>
      </c>
      <c r="E104" s="1">
        <f t="shared" si="13"/>
        <v>2</v>
      </c>
      <c r="F104" s="1">
        <f t="shared" si="14"/>
        <v>50</v>
      </c>
    </row>
    <row r="105" spans="1:6">
      <c r="A105" s="2">
        <v>49</v>
      </c>
      <c r="B105" s="5" t="s">
        <v>4</v>
      </c>
      <c r="C105" s="2">
        <v>2</v>
      </c>
      <c r="D105" s="1" t="s">
        <v>117</v>
      </c>
      <c r="E105" s="1">
        <f t="shared" si="13"/>
        <v>2</v>
      </c>
      <c r="F105" s="1">
        <f t="shared" si="14"/>
        <v>52</v>
      </c>
    </row>
    <row r="106" spans="1:6">
      <c r="A106" s="2">
        <v>49</v>
      </c>
      <c r="B106" s="1" t="s">
        <v>33</v>
      </c>
      <c r="C106" s="2">
        <v>2</v>
      </c>
      <c r="D106" s="1" t="s">
        <v>117</v>
      </c>
      <c r="E106" s="1">
        <f t="shared" si="13"/>
        <v>2</v>
      </c>
      <c r="F106" s="1">
        <f t="shared" si="14"/>
        <v>54</v>
      </c>
    </row>
    <row r="107" spans="1:6">
      <c r="A107" s="2">
        <v>49</v>
      </c>
      <c r="B107" s="1" t="s">
        <v>31</v>
      </c>
      <c r="C107" s="2">
        <v>2</v>
      </c>
      <c r="D107" s="1" t="s">
        <v>117</v>
      </c>
      <c r="E107" s="1">
        <f t="shared" si="13"/>
        <v>2</v>
      </c>
      <c r="F107" s="1">
        <f t="shared" si="14"/>
        <v>56</v>
      </c>
    </row>
    <row r="108" spans="1:6">
      <c r="A108" s="2">
        <v>48</v>
      </c>
      <c r="B108" s="1" t="s">
        <v>70</v>
      </c>
      <c r="C108" s="2">
        <v>1</v>
      </c>
      <c r="D108" s="1" t="s">
        <v>117</v>
      </c>
      <c r="E108" s="1">
        <f t="shared" si="13"/>
        <v>1</v>
      </c>
      <c r="F108" s="1">
        <f t="shared" si="14"/>
        <v>57</v>
      </c>
    </row>
    <row r="109" spans="1:6">
      <c r="A109" s="2">
        <v>40</v>
      </c>
      <c r="B109" s="1" t="s">
        <v>53</v>
      </c>
      <c r="C109" s="2">
        <v>1</v>
      </c>
      <c r="D109" s="1" t="s">
        <v>117</v>
      </c>
      <c r="E109" s="1">
        <f t="shared" si="13"/>
        <v>1</v>
      </c>
      <c r="F109" s="1">
        <f t="shared" si="14"/>
        <v>58</v>
      </c>
    </row>
    <row r="110" spans="1:6">
      <c r="A110" s="2">
        <v>48</v>
      </c>
      <c r="B110" s="1" t="s">
        <v>96</v>
      </c>
      <c r="C110" s="4">
        <v>1</v>
      </c>
      <c r="D110" s="1" t="s">
        <v>117</v>
      </c>
      <c r="E110" s="1">
        <f t="shared" si="13"/>
        <v>1</v>
      </c>
      <c r="F110" s="1">
        <f t="shared" si="14"/>
        <v>59</v>
      </c>
    </row>
    <row r="111" spans="1:6">
      <c r="A111" s="2">
        <v>43</v>
      </c>
      <c r="B111" s="1" t="s">
        <v>38</v>
      </c>
      <c r="C111" s="2">
        <v>1</v>
      </c>
      <c r="D111" s="1" t="s">
        <v>117</v>
      </c>
      <c r="E111" s="1">
        <f t="shared" si="13"/>
        <v>1</v>
      </c>
      <c r="F111" s="1">
        <f t="shared" si="14"/>
        <v>60</v>
      </c>
    </row>
    <row r="112" spans="1:6">
      <c r="A112" s="2">
        <v>43</v>
      </c>
      <c r="B112" s="1" t="s">
        <v>39</v>
      </c>
      <c r="C112" s="4">
        <v>1</v>
      </c>
      <c r="D112" s="1" t="s">
        <v>117</v>
      </c>
      <c r="E112" s="1">
        <f t="shared" si="13"/>
        <v>1</v>
      </c>
      <c r="F112" s="1">
        <f t="shared" si="14"/>
        <v>61</v>
      </c>
    </row>
    <row r="113" spans="1:6">
      <c r="A113" s="2">
        <v>49</v>
      </c>
      <c r="B113" s="1" t="s">
        <v>108</v>
      </c>
      <c r="C113" s="2">
        <v>1</v>
      </c>
      <c r="D113" s="1" t="s">
        <v>117</v>
      </c>
      <c r="E113" s="1">
        <f t="shared" si="13"/>
        <v>1</v>
      </c>
      <c r="F113" s="1">
        <f t="shared" si="14"/>
        <v>62</v>
      </c>
    </row>
    <row r="114" spans="1:6">
      <c r="A114" s="2">
        <v>49</v>
      </c>
      <c r="B114" s="1" t="s">
        <v>107</v>
      </c>
      <c r="C114" s="4">
        <v>1</v>
      </c>
      <c r="D114" s="1" t="s">
        <v>117</v>
      </c>
      <c r="E114" s="1">
        <f t="shared" si="13"/>
        <v>1</v>
      </c>
      <c r="F114" s="1">
        <f t="shared" si="14"/>
        <v>63</v>
      </c>
    </row>
    <row r="115" spans="1:6">
      <c r="A115" s="2">
        <v>49</v>
      </c>
      <c r="B115" s="1" t="s">
        <v>29</v>
      </c>
      <c r="C115" s="2">
        <v>1</v>
      </c>
      <c r="D115" s="1" t="s">
        <v>117</v>
      </c>
      <c r="E115" s="1">
        <f t="shared" si="13"/>
        <v>1</v>
      </c>
      <c r="F115" s="1">
        <f t="shared" si="14"/>
        <v>64</v>
      </c>
    </row>
    <row r="116" spans="1:6">
      <c r="A116" s="2">
        <v>49</v>
      </c>
      <c r="B116" s="1" t="s">
        <v>91</v>
      </c>
      <c r="C116" s="4">
        <v>1</v>
      </c>
      <c r="D116" s="1" t="s">
        <v>117</v>
      </c>
      <c r="E116" s="1">
        <f t="shared" si="13"/>
        <v>1</v>
      </c>
      <c r="F116" s="1">
        <f t="shared" si="14"/>
        <v>65</v>
      </c>
    </row>
    <row r="117" spans="1:6">
      <c r="D117" s="1" t="s">
        <v>117</v>
      </c>
      <c r="E117" s="1" t="s">
        <v>117</v>
      </c>
      <c r="F117" s="1" t="s">
        <v>117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8">
    <pageSetUpPr fitToPage="1"/>
  </sheetPr>
  <dimension ref="A1:AY116"/>
  <sheetViews>
    <sheetView tabSelected="1" topLeftCell="C1" zoomScale="75" zoomScaleNormal="75" workbookViewId="0">
      <selection activeCell="I14" sqref="I14"/>
    </sheetView>
  </sheetViews>
  <sheetFormatPr baseColWidth="10" defaultColWidth="11.42578125" defaultRowHeight="18"/>
  <cols>
    <col min="1" max="1" width="9" style="1" customWidth="1"/>
    <col min="2" max="2" width="43.42578125" style="1" customWidth="1"/>
    <col min="3" max="3" width="10.42578125" style="1" customWidth="1"/>
    <col min="4" max="4" width="12.7109375" style="1" hidden="1" customWidth="1"/>
    <col min="5" max="5" width="15.7109375" style="7" hidden="1" customWidth="1"/>
    <col min="6" max="6" width="8.5703125" style="1" customWidth="1"/>
    <col min="7" max="7" width="9.5703125" style="1" customWidth="1"/>
    <col min="8" max="8" width="9.140625" style="1" customWidth="1"/>
    <col min="9" max="10" width="11.42578125" style="1"/>
    <col min="11" max="11" width="14" style="1" bestFit="1" customWidth="1"/>
    <col min="12" max="51" width="3.42578125" style="1" customWidth="1"/>
    <col min="52" max="16384" width="11.42578125" style="1"/>
  </cols>
  <sheetData>
    <row r="1" spans="1:51" ht="37.5" customHeight="1">
      <c r="A1" s="8" t="s">
        <v>112</v>
      </c>
      <c r="B1" s="8" t="s">
        <v>113</v>
      </c>
      <c r="C1" s="8" t="s">
        <v>2</v>
      </c>
      <c r="D1" s="8" t="s">
        <v>116</v>
      </c>
      <c r="E1" s="9" t="s">
        <v>127</v>
      </c>
      <c r="F1" s="10" t="s">
        <v>158</v>
      </c>
      <c r="G1" s="10" t="s">
        <v>137</v>
      </c>
      <c r="H1" s="9" t="s">
        <v>159</v>
      </c>
      <c r="L1" s="12" t="s">
        <v>139</v>
      </c>
      <c r="M1" s="13" t="s">
        <v>139</v>
      </c>
      <c r="N1" s="13" t="s">
        <v>139</v>
      </c>
      <c r="O1" s="13" t="s">
        <v>139</v>
      </c>
      <c r="P1" s="13" t="s">
        <v>139</v>
      </c>
      <c r="Q1" s="13" t="s">
        <v>139</v>
      </c>
      <c r="R1" s="13" t="s">
        <v>139</v>
      </c>
      <c r="S1" s="13" t="s">
        <v>139</v>
      </c>
      <c r="T1" s="13" t="s">
        <v>139</v>
      </c>
      <c r="U1" s="13" t="s">
        <v>139</v>
      </c>
      <c r="V1" s="13" t="s">
        <v>139</v>
      </c>
      <c r="W1" s="13" t="s">
        <v>139</v>
      </c>
      <c r="X1" s="13" t="s">
        <v>139</v>
      </c>
      <c r="Y1" s="13" t="s">
        <v>139</v>
      </c>
      <c r="Z1" s="13" t="s">
        <v>139</v>
      </c>
      <c r="AA1" s="13" t="s">
        <v>139</v>
      </c>
      <c r="AB1" s="13" t="s">
        <v>139</v>
      </c>
      <c r="AC1" s="13" t="s">
        <v>139</v>
      </c>
      <c r="AD1" s="13" t="s">
        <v>139</v>
      </c>
      <c r="AE1" s="13" t="s">
        <v>139</v>
      </c>
      <c r="AF1" s="13" t="s">
        <v>139</v>
      </c>
      <c r="AG1" s="13" t="s">
        <v>139</v>
      </c>
      <c r="AH1" s="13" t="s">
        <v>139</v>
      </c>
      <c r="AI1" s="13" t="s">
        <v>139</v>
      </c>
      <c r="AJ1" s="13" t="s">
        <v>139</v>
      </c>
      <c r="AK1" s="13" t="s">
        <v>139</v>
      </c>
      <c r="AL1" s="13" t="s">
        <v>139</v>
      </c>
      <c r="AM1" s="13" t="s">
        <v>139</v>
      </c>
      <c r="AN1" s="13" t="s">
        <v>139</v>
      </c>
      <c r="AO1" s="13" t="s">
        <v>139</v>
      </c>
      <c r="AP1" s="13" t="s">
        <v>139</v>
      </c>
      <c r="AQ1" s="13" t="s">
        <v>139</v>
      </c>
      <c r="AR1" s="13" t="s">
        <v>139</v>
      </c>
      <c r="AS1" s="13" t="s">
        <v>139</v>
      </c>
      <c r="AT1" s="13" t="s">
        <v>139</v>
      </c>
      <c r="AU1" s="13" t="s">
        <v>139</v>
      </c>
      <c r="AV1" s="13" t="s">
        <v>139</v>
      </c>
      <c r="AW1" s="13" t="s">
        <v>139</v>
      </c>
      <c r="AX1" s="13" t="s">
        <v>139</v>
      </c>
      <c r="AY1" s="14" t="s">
        <v>139</v>
      </c>
    </row>
    <row r="2" spans="1:51" ht="18.75">
      <c r="A2" s="2">
        <v>55</v>
      </c>
      <c r="B2" s="1" t="s">
        <v>57</v>
      </c>
      <c r="C2" s="2">
        <v>337</v>
      </c>
      <c r="D2" s="2">
        <f>C2</f>
        <v>337</v>
      </c>
      <c r="E2" s="7">
        <f t="shared" ref="E2:E7" si="0">(D2/4502)*100</f>
        <v>7.4855619724566864</v>
      </c>
      <c r="F2" s="1">
        <v>70</v>
      </c>
      <c r="G2" s="1">
        <f>ROUNDUP(C2/$J$3,0)</f>
        <v>5</v>
      </c>
      <c r="H2" s="1">
        <f>G2</f>
        <v>5</v>
      </c>
      <c r="I2" s="30" t="s">
        <v>118</v>
      </c>
      <c r="J2" s="30" t="s">
        <v>119</v>
      </c>
      <c r="K2" s="30" t="s">
        <v>126</v>
      </c>
      <c r="L2" s="15" t="s">
        <v>139</v>
      </c>
      <c r="M2" s="16" t="s">
        <v>139</v>
      </c>
      <c r="N2" s="16" t="s">
        <v>139</v>
      </c>
      <c r="O2" s="16" t="s">
        <v>139</v>
      </c>
      <c r="P2" s="16" t="s">
        <v>139</v>
      </c>
      <c r="Q2" s="16" t="s">
        <v>139</v>
      </c>
      <c r="R2" s="16" t="s">
        <v>139</v>
      </c>
      <c r="S2" s="16" t="s">
        <v>139</v>
      </c>
      <c r="T2" s="16" t="s">
        <v>139</v>
      </c>
      <c r="U2" s="16" t="s">
        <v>139</v>
      </c>
      <c r="V2" s="16" t="s">
        <v>139</v>
      </c>
      <c r="W2" s="16" t="s">
        <v>139</v>
      </c>
      <c r="X2" s="16" t="s">
        <v>139</v>
      </c>
      <c r="Y2" s="16" t="s">
        <v>139</v>
      </c>
      <c r="Z2" s="16" t="s">
        <v>139</v>
      </c>
      <c r="AA2" s="16" t="s">
        <v>139</v>
      </c>
      <c r="AB2" s="16" t="s">
        <v>139</v>
      </c>
      <c r="AC2" s="16" t="s">
        <v>139</v>
      </c>
      <c r="AD2" s="16" t="s">
        <v>139</v>
      </c>
      <c r="AE2" s="16" t="s">
        <v>139</v>
      </c>
      <c r="AF2" s="16" t="s">
        <v>139</v>
      </c>
      <c r="AG2" s="16" t="s">
        <v>139</v>
      </c>
      <c r="AH2" s="16" t="s">
        <v>139</v>
      </c>
      <c r="AI2" s="16" t="s">
        <v>139</v>
      </c>
      <c r="AJ2" s="16" t="s">
        <v>139</v>
      </c>
      <c r="AK2" s="16" t="s">
        <v>139</v>
      </c>
      <c r="AL2" s="16" t="s">
        <v>139</v>
      </c>
      <c r="AM2" s="16" t="s">
        <v>139</v>
      </c>
      <c r="AN2" s="16" t="s">
        <v>139</v>
      </c>
      <c r="AO2" s="16" t="s">
        <v>139</v>
      </c>
      <c r="AP2" s="16" t="s">
        <v>139</v>
      </c>
      <c r="AQ2" s="16" t="s">
        <v>139</v>
      </c>
      <c r="AR2" s="16" t="s">
        <v>139</v>
      </c>
      <c r="AS2" s="16" t="s">
        <v>139</v>
      </c>
      <c r="AT2" s="16" t="s">
        <v>139</v>
      </c>
      <c r="AU2" s="16" t="s">
        <v>139</v>
      </c>
      <c r="AV2" s="16" t="s">
        <v>139</v>
      </c>
      <c r="AW2" s="16" t="s">
        <v>139</v>
      </c>
      <c r="AX2" s="16" t="s">
        <v>139</v>
      </c>
      <c r="AY2" s="17" t="s">
        <v>139</v>
      </c>
    </row>
    <row r="3" spans="1:51" ht="18.75">
      <c r="A3" s="2">
        <v>55</v>
      </c>
      <c r="B3" s="1" t="s">
        <v>58</v>
      </c>
      <c r="C3" s="2">
        <v>273</v>
      </c>
      <c r="D3" s="2">
        <f>(C3+D2)</f>
        <v>610</v>
      </c>
      <c r="E3" s="7">
        <f t="shared" si="0"/>
        <v>13.5495335406486</v>
      </c>
      <c r="F3" s="1" t="s">
        <v>117</v>
      </c>
      <c r="G3" s="1">
        <f>ROUNDUP(C3/$J$3,0)</f>
        <v>4</v>
      </c>
      <c r="H3" s="1">
        <f>H2+G3</f>
        <v>9</v>
      </c>
      <c r="I3" s="36">
        <v>20</v>
      </c>
      <c r="J3" s="36">
        <v>70</v>
      </c>
      <c r="K3" s="36">
        <f>I3*J3</f>
        <v>1400</v>
      </c>
      <c r="L3" s="15" t="s">
        <v>139</v>
      </c>
      <c r="M3" s="16" t="s">
        <v>139</v>
      </c>
      <c r="N3" s="16" t="s">
        <v>139</v>
      </c>
      <c r="O3" s="16" t="s">
        <v>139</v>
      </c>
      <c r="P3" s="16" t="s">
        <v>139</v>
      </c>
      <c r="Q3" s="16" t="s">
        <v>139</v>
      </c>
      <c r="R3" s="16" t="s">
        <v>139</v>
      </c>
      <c r="S3" s="16" t="s">
        <v>139</v>
      </c>
      <c r="T3" s="16" t="s">
        <v>139</v>
      </c>
      <c r="U3" s="16" t="s">
        <v>139</v>
      </c>
      <c r="V3" s="16" t="s">
        <v>139</v>
      </c>
      <c r="W3" s="16" t="s">
        <v>139</v>
      </c>
      <c r="X3" s="16" t="s">
        <v>139</v>
      </c>
      <c r="Y3" s="16" t="s">
        <v>139</v>
      </c>
      <c r="Z3" s="16" t="s">
        <v>139</v>
      </c>
      <c r="AA3" s="16" t="s">
        <v>139</v>
      </c>
      <c r="AB3" s="16" t="s">
        <v>139</v>
      </c>
      <c r="AC3" s="16" t="s">
        <v>139</v>
      </c>
      <c r="AD3" s="16" t="s">
        <v>139</v>
      </c>
      <c r="AE3" s="16" t="s">
        <v>139</v>
      </c>
      <c r="AF3" s="16" t="s">
        <v>139</v>
      </c>
      <c r="AG3" s="16" t="s">
        <v>139</v>
      </c>
      <c r="AH3" s="16" t="s">
        <v>139</v>
      </c>
      <c r="AI3" s="16" t="s">
        <v>139</v>
      </c>
      <c r="AJ3" s="16" t="s">
        <v>139</v>
      </c>
      <c r="AK3" s="16" t="s">
        <v>139</v>
      </c>
      <c r="AL3" s="16" t="s">
        <v>139</v>
      </c>
      <c r="AM3" s="16" t="s">
        <v>139</v>
      </c>
      <c r="AN3" s="16" t="s">
        <v>139</v>
      </c>
      <c r="AO3" s="16" t="s">
        <v>139</v>
      </c>
      <c r="AP3" s="16" t="s">
        <v>139</v>
      </c>
      <c r="AQ3" s="16" t="s">
        <v>139</v>
      </c>
      <c r="AR3" s="16" t="s">
        <v>139</v>
      </c>
      <c r="AS3" s="16" t="s">
        <v>139</v>
      </c>
      <c r="AT3" s="16" t="s">
        <v>139</v>
      </c>
      <c r="AU3" s="16" t="s">
        <v>139</v>
      </c>
      <c r="AV3" s="16" t="s">
        <v>139</v>
      </c>
      <c r="AW3" s="16" t="s">
        <v>139</v>
      </c>
      <c r="AX3" s="16" t="s">
        <v>139</v>
      </c>
      <c r="AY3" s="17" t="s">
        <v>139</v>
      </c>
    </row>
    <row r="4" spans="1:51" ht="18.75">
      <c r="A4" s="2">
        <v>55</v>
      </c>
      <c r="B4" s="1" t="s">
        <v>56</v>
      </c>
      <c r="C4" s="4">
        <v>258</v>
      </c>
      <c r="D4" s="2">
        <f>(C4+D3)</f>
        <v>868</v>
      </c>
      <c r="E4" s="7">
        <f t="shared" si="0"/>
        <v>19.280319857840961</v>
      </c>
      <c r="F4" s="1" t="s">
        <v>117</v>
      </c>
      <c r="G4" s="1">
        <f t="shared" ref="G4:G6" si="1">ROUNDUP(C4/$J$3,0)</f>
        <v>4</v>
      </c>
      <c r="H4" s="1">
        <f t="shared" ref="H4:H9" si="2">H3+G4</f>
        <v>13</v>
      </c>
      <c r="I4" s="36">
        <v>75</v>
      </c>
      <c r="J4" s="36">
        <v>42</v>
      </c>
      <c r="K4" s="36">
        <f>I4*J4</f>
        <v>3150</v>
      </c>
      <c r="L4" s="15" t="s">
        <v>139</v>
      </c>
      <c r="M4" s="16" t="s">
        <v>139</v>
      </c>
      <c r="N4" s="16" t="s">
        <v>139</v>
      </c>
      <c r="O4" s="16" t="s">
        <v>139</v>
      </c>
      <c r="P4" s="16" t="s">
        <v>139</v>
      </c>
      <c r="Q4" s="16" t="s">
        <v>139</v>
      </c>
      <c r="R4" s="16" t="s">
        <v>139</v>
      </c>
      <c r="S4" s="16" t="s">
        <v>139</v>
      </c>
      <c r="T4" s="16" t="s">
        <v>139</v>
      </c>
      <c r="U4" s="16" t="s">
        <v>139</v>
      </c>
      <c r="V4" s="16" t="s">
        <v>139</v>
      </c>
      <c r="W4" s="16" t="s">
        <v>139</v>
      </c>
      <c r="X4" s="16" t="s">
        <v>139</v>
      </c>
      <c r="Y4" s="16" t="s">
        <v>139</v>
      </c>
      <c r="Z4" s="16" t="s">
        <v>139</v>
      </c>
      <c r="AA4" s="16" t="s">
        <v>139</v>
      </c>
      <c r="AB4" s="16" t="s">
        <v>139</v>
      </c>
      <c r="AC4" s="16" t="s">
        <v>139</v>
      </c>
      <c r="AD4" s="16" t="s">
        <v>139</v>
      </c>
      <c r="AE4" s="16" t="s">
        <v>139</v>
      </c>
      <c r="AF4" s="16" t="s">
        <v>139</v>
      </c>
      <c r="AG4" s="16" t="s">
        <v>139</v>
      </c>
      <c r="AH4" s="16" t="s">
        <v>139</v>
      </c>
      <c r="AI4" s="16" t="s">
        <v>139</v>
      </c>
      <c r="AJ4" s="16" t="s">
        <v>139</v>
      </c>
      <c r="AK4" s="16" t="s">
        <v>139</v>
      </c>
      <c r="AL4" s="16" t="s">
        <v>139</v>
      </c>
      <c r="AM4" s="16" t="s">
        <v>139</v>
      </c>
      <c r="AN4" s="16" t="s">
        <v>139</v>
      </c>
      <c r="AO4" s="16" t="s">
        <v>139</v>
      </c>
      <c r="AP4" s="16" t="s">
        <v>139</v>
      </c>
      <c r="AQ4" s="16" t="s">
        <v>139</v>
      </c>
      <c r="AR4" s="16" t="s">
        <v>139</v>
      </c>
      <c r="AS4" s="16" t="s">
        <v>139</v>
      </c>
      <c r="AT4" s="16" t="s">
        <v>139</v>
      </c>
      <c r="AU4" s="16" t="s">
        <v>139</v>
      </c>
      <c r="AV4" s="16" t="s">
        <v>139</v>
      </c>
      <c r="AW4" s="16" t="s">
        <v>139</v>
      </c>
      <c r="AX4" s="16" t="s">
        <v>139</v>
      </c>
      <c r="AY4" s="17" t="s">
        <v>139</v>
      </c>
    </row>
    <row r="5" spans="1:51" ht="18.75">
      <c r="A5" s="2">
        <v>55</v>
      </c>
      <c r="B5" s="1" t="s">
        <v>54</v>
      </c>
      <c r="C5" s="2">
        <v>227</v>
      </c>
      <c r="D5" s="2">
        <f>(C5+D4)</f>
        <v>1095</v>
      </c>
      <c r="E5" s="7">
        <f t="shared" si="0"/>
        <v>24.322523322967569</v>
      </c>
      <c r="F5" s="1" t="s">
        <v>117</v>
      </c>
      <c r="G5" s="1">
        <f t="shared" si="1"/>
        <v>4</v>
      </c>
      <c r="H5" s="1">
        <f t="shared" si="2"/>
        <v>17</v>
      </c>
      <c r="I5" s="11">
        <v>560</v>
      </c>
      <c r="J5" s="11">
        <v>2</v>
      </c>
      <c r="K5" s="11">
        <f>I5*J5</f>
        <v>1120</v>
      </c>
      <c r="L5" s="15" t="s">
        <v>139</v>
      </c>
      <c r="M5" s="16" t="s">
        <v>139</v>
      </c>
      <c r="N5" s="16" t="s">
        <v>139</v>
      </c>
      <c r="O5" s="16" t="s">
        <v>139</v>
      </c>
      <c r="P5" s="16" t="s">
        <v>139</v>
      </c>
      <c r="Q5" s="16" t="s">
        <v>139</v>
      </c>
      <c r="R5" s="16" t="s">
        <v>139</v>
      </c>
      <c r="S5" s="16" t="s">
        <v>139</v>
      </c>
      <c r="T5" s="16" t="s">
        <v>139</v>
      </c>
      <c r="U5" s="16" t="s">
        <v>139</v>
      </c>
      <c r="V5" s="16" t="s">
        <v>139</v>
      </c>
      <c r="W5" s="16" t="s">
        <v>139</v>
      </c>
      <c r="X5" s="16" t="s">
        <v>139</v>
      </c>
      <c r="Y5" s="16" t="s">
        <v>139</v>
      </c>
      <c r="Z5" s="16" t="s">
        <v>139</v>
      </c>
      <c r="AA5" s="16" t="s">
        <v>139</v>
      </c>
      <c r="AB5" s="16" t="s">
        <v>139</v>
      </c>
      <c r="AC5" s="16" t="s">
        <v>139</v>
      </c>
      <c r="AD5" s="16" t="s">
        <v>139</v>
      </c>
      <c r="AE5" s="16" t="s">
        <v>139</v>
      </c>
      <c r="AF5" s="16" t="s">
        <v>139</v>
      </c>
      <c r="AG5" s="16" t="s">
        <v>139</v>
      </c>
      <c r="AH5" s="16" t="s">
        <v>139</v>
      </c>
      <c r="AI5" s="16" t="s">
        <v>139</v>
      </c>
      <c r="AJ5" s="16" t="s">
        <v>139</v>
      </c>
      <c r="AK5" s="16" t="s">
        <v>139</v>
      </c>
      <c r="AL5" s="16" t="s">
        <v>139</v>
      </c>
      <c r="AM5" s="16" t="s">
        <v>139</v>
      </c>
      <c r="AN5" s="16" t="s">
        <v>139</v>
      </c>
      <c r="AO5" s="16" t="s">
        <v>139</v>
      </c>
      <c r="AP5" s="16" t="s">
        <v>139</v>
      </c>
      <c r="AQ5" s="16" t="s">
        <v>139</v>
      </c>
      <c r="AR5" s="16" t="s">
        <v>139</v>
      </c>
      <c r="AS5" s="16" t="s">
        <v>139</v>
      </c>
      <c r="AT5" s="16" t="s">
        <v>139</v>
      </c>
      <c r="AU5" s="16" t="s">
        <v>139</v>
      </c>
      <c r="AV5" s="16" t="s">
        <v>139</v>
      </c>
      <c r="AW5" s="16" t="s">
        <v>139</v>
      </c>
      <c r="AX5" s="16" t="s">
        <v>139</v>
      </c>
      <c r="AY5" s="17" t="s">
        <v>139</v>
      </c>
    </row>
    <row r="6" spans="1:51" ht="18.75">
      <c r="A6" s="2">
        <v>55</v>
      </c>
      <c r="B6" s="5" t="s">
        <v>55</v>
      </c>
      <c r="C6" s="2">
        <v>162</v>
      </c>
      <c r="D6" s="2">
        <f>(C6+D5)</f>
        <v>1257</v>
      </c>
      <c r="E6" s="7">
        <f t="shared" si="0"/>
        <v>27.920924033762773</v>
      </c>
      <c r="F6" s="1" t="s">
        <v>117</v>
      </c>
      <c r="G6" s="1">
        <f t="shared" si="1"/>
        <v>3</v>
      </c>
      <c r="H6" s="1">
        <f t="shared" si="2"/>
        <v>20</v>
      </c>
      <c r="I6" s="36">
        <v>140</v>
      </c>
      <c r="J6" s="36">
        <v>1</v>
      </c>
      <c r="K6" s="36">
        <f>I6*J6</f>
        <v>140</v>
      </c>
      <c r="L6" s="15" t="s">
        <v>139</v>
      </c>
      <c r="M6" s="16" t="s">
        <v>139</v>
      </c>
      <c r="N6" s="16" t="s">
        <v>139</v>
      </c>
      <c r="O6" s="16" t="s">
        <v>139</v>
      </c>
      <c r="P6" s="16" t="s">
        <v>139</v>
      </c>
      <c r="Q6" s="16" t="s">
        <v>139</v>
      </c>
      <c r="R6" s="16" t="s">
        <v>139</v>
      </c>
      <c r="S6" s="16" t="s">
        <v>139</v>
      </c>
      <c r="T6" s="16" t="s">
        <v>139</v>
      </c>
      <c r="U6" s="16" t="s">
        <v>139</v>
      </c>
      <c r="V6" s="16" t="s">
        <v>139</v>
      </c>
      <c r="W6" s="16" t="s">
        <v>139</v>
      </c>
      <c r="X6" s="16" t="s">
        <v>139</v>
      </c>
      <c r="Y6" s="16" t="s">
        <v>139</v>
      </c>
      <c r="Z6" s="16" t="s">
        <v>139</v>
      </c>
      <c r="AA6" s="16" t="s">
        <v>139</v>
      </c>
      <c r="AB6" s="16" t="s">
        <v>139</v>
      </c>
      <c r="AC6" s="16" t="s">
        <v>139</v>
      </c>
      <c r="AD6" s="16" t="s">
        <v>139</v>
      </c>
      <c r="AE6" s="16" t="s">
        <v>139</v>
      </c>
      <c r="AF6" s="16" t="s">
        <v>139</v>
      </c>
      <c r="AG6" s="16" t="s">
        <v>139</v>
      </c>
      <c r="AH6" s="16" t="s">
        <v>139</v>
      </c>
      <c r="AI6" s="16" t="s">
        <v>139</v>
      </c>
      <c r="AJ6" s="16" t="s">
        <v>139</v>
      </c>
      <c r="AK6" s="16" t="s">
        <v>139</v>
      </c>
      <c r="AL6" s="16" t="s">
        <v>139</v>
      </c>
      <c r="AM6" s="16" t="s">
        <v>139</v>
      </c>
      <c r="AN6" s="16" t="s">
        <v>139</v>
      </c>
      <c r="AO6" s="16" t="s">
        <v>139</v>
      </c>
      <c r="AP6" s="16" t="s">
        <v>139</v>
      </c>
      <c r="AQ6" s="16" t="s">
        <v>139</v>
      </c>
      <c r="AR6" s="16" t="s">
        <v>139</v>
      </c>
      <c r="AS6" s="16" t="s">
        <v>139</v>
      </c>
      <c r="AT6" s="16" t="s">
        <v>139</v>
      </c>
      <c r="AU6" s="16" t="s">
        <v>139</v>
      </c>
      <c r="AV6" s="16" t="s">
        <v>139</v>
      </c>
      <c r="AW6" s="16" t="s">
        <v>139</v>
      </c>
      <c r="AX6" s="16" t="s">
        <v>139</v>
      </c>
      <c r="AY6" s="17" t="s">
        <v>139</v>
      </c>
    </row>
    <row r="7" spans="1:51">
      <c r="A7" s="32">
        <v>40</v>
      </c>
      <c r="B7" s="33" t="s">
        <v>7</v>
      </c>
      <c r="C7" s="34">
        <v>131</v>
      </c>
      <c r="D7" s="32">
        <f>(C7+D6)</f>
        <v>1388</v>
      </c>
      <c r="E7" s="35">
        <f t="shared" si="0"/>
        <v>30.830741892492224</v>
      </c>
      <c r="F7" s="1">
        <v>42</v>
      </c>
      <c r="G7" s="1">
        <f>ROUNDUP(C7/$J$4,0)</f>
        <v>4</v>
      </c>
      <c r="H7" s="1">
        <f>G7</f>
        <v>4</v>
      </c>
      <c r="I7" s="36" t="s">
        <v>117</v>
      </c>
      <c r="J7" s="36" t="s">
        <v>117</v>
      </c>
      <c r="K7" s="36">
        <f>SUM(K3:K6)</f>
        <v>5810</v>
      </c>
      <c r="L7" s="18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20"/>
    </row>
    <row r="8" spans="1:51">
      <c r="A8" s="2">
        <v>75</v>
      </c>
      <c r="B8" s="1" t="s">
        <v>64</v>
      </c>
      <c r="C8" s="2">
        <v>124</v>
      </c>
      <c r="D8" s="2">
        <f t="shared" ref="D8:D15" si="3">(C8+D7)</f>
        <v>1512</v>
      </c>
      <c r="E8" s="7">
        <f t="shared" ref="E8:E14" si="4">(D8/4502)*100</f>
        <v>33.585073300755219</v>
      </c>
      <c r="F8" s="1" t="s">
        <v>117</v>
      </c>
      <c r="G8" s="1">
        <f>ROUNDUP(C8/$J$4,0)</f>
        <v>3</v>
      </c>
      <c r="H8" s="1">
        <f t="shared" si="2"/>
        <v>7</v>
      </c>
      <c r="I8" s="108" t="s">
        <v>144</v>
      </c>
      <c r="J8" s="108"/>
      <c r="K8" s="108"/>
      <c r="L8" s="18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20"/>
    </row>
    <row r="9" spans="1:51">
      <c r="A9" s="2">
        <v>75</v>
      </c>
      <c r="B9" s="1" t="s">
        <v>62</v>
      </c>
      <c r="C9" s="2">
        <v>124</v>
      </c>
      <c r="D9" s="2">
        <f t="shared" si="3"/>
        <v>1636</v>
      </c>
      <c r="E9" s="7">
        <f t="shared" si="4"/>
        <v>36.339404709018211</v>
      </c>
      <c r="F9" s="1" t="s">
        <v>117</v>
      </c>
      <c r="G9" s="1">
        <f>ROUNDUP(C9/$J$4,0)</f>
        <v>3</v>
      </c>
      <c r="H9" s="1">
        <f t="shared" si="2"/>
        <v>10</v>
      </c>
      <c r="I9" s="108"/>
      <c r="J9" s="108" t="s">
        <v>145</v>
      </c>
      <c r="K9" s="108"/>
      <c r="L9" s="18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20"/>
    </row>
    <row r="10" spans="1:51">
      <c r="A10" s="2">
        <v>75</v>
      </c>
      <c r="B10" s="1" t="s">
        <v>62</v>
      </c>
      <c r="C10" s="2">
        <v>116</v>
      </c>
      <c r="D10" s="2">
        <f t="shared" si="3"/>
        <v>1752</v>
      </c>
      <c r="E10" s="7">
        <f t="shared" si="4"/>
        <v>38.916037316748117</v>
      </c>
      <c r="F10" s="1" t="s">
        <v>117</v>
      </c>
      <c r="G10" s="1">
        <f t="shared" ref="G10:G14" si="5">ROUNDUP(C10/$J$4,0)</f>
        <v>3</v>
      </c>
      <c r="H10" s="1">
        <f t="shared" ref="H10:H14" si="6">H9+G10</f>
        <v>13</v>
      </c>
      <c r="I10" s="108"/>
      <c r="J10" s="108" t="s">
        <v>146</v>
      </c>
      <c r="K10" s="108"/>
      <c r="L10" s="18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20"/>
    </row>
    <row r="11" spans="1:51" ht="18.75">
      <c r="A11" s="2">
        <v>70</v>
      </c>
      <c r="B11" s="5" t="s">
        <v>14</v>
      </c>
      <c r="C11" s="4">
        <v>116</v>
      </c>
      <c r="D11" s="2">
        <f t="shared" si="3"/>
        <v>1868</v>
      </c>
      <c r="E11" s="7">
        <f t="shared" si="4"/>
        <v>41.492669924478008</v>
      </c>
      <c r="F11" s="1" t="s">
        <v>117</v>
      </c>
      <c r="G11" s="1">
        <f t="shared" si="5"/>
        <v>3</v>
      </c>
      <c r="H11" s="1">
        <f t="shared" si="6"/>
        <v>16</v>
      </c>
      <c r="L11" s="25" t="s">
        <v>140</v>
      </c>
      <c r="M11" s="25" t="s">
        <v>140</v>
      </c>
      <c r="N11" s="25" t="s">
        <v>140</v>
      </c>
      <c r="O11" s="25" t="s">
        <v>140</v>
      </c>
      <c r="P11" s="25" t="s">
        <v>140</v>
      </c>
      <c r="Q11" s="25" t="s">
        <v>140</v>
      </c>
      <c r="R11" s="25" t="s">
        <v>140</v>
      </c>
      <c r="S11" s="25" t="s">
        <v>140</v>
      </c>
      <c r="T11" s="25" t="s">
        <v>140</v>
      </c>
      <c r="U11" s="25" t="s">
        <v>140</v>
      </c>
      <c r="V11" s="25" t="s">
        <v>140</v>
      </c>
      <c r="W11" s="25" t="s">
        <v>140</v>
      </c>
      <c r="X11" s="25" t="s">
        <v>140</v>
      </c>
      <c r="Y11" s="25" t="s">
        <v>140</v>
      </c>
      <c r="Z11" s="25" t="s">
        <v>140</v>
      </c>
      <c r="AA11" s="25" t="s">
        <v>140</v>
      </c>
      <c r="AB11" s="25" t="s">
        <v>140</v>
      </c>
      <c r="AC11" s="25" t="s">
        <v>140</v>
      </c>
      <c r="AD11" s="25" t="s">
        <v>140</v>
      </c>
      <c r="AE11" s="25" t="s">
        <v>140</v>
      </c>
      <c r="AF11" s="29" t="s">
        <v>141</v>
      </c>
      <c r="AG11" s="19"/>
      <c r="AH11" s="19"/>
      <c r="AI11" s="16"/>
      <c r="AJ11" s="29" t="s">
        <v>142</v>
      </c>
      <c r="AK11" s="25" t="s">
        <v>140</v>
      </c>
      <c r="AL11" s="25" t="s">
        <v>140</v>
      </c>
      <c r="AM11" s="25" t="s">
        <v>140</v>
      </c>
      <c r="AN11" s="25" t="s">
        <v>140</v>
      </c>
      <c r="AO11" s="25" t="s">
        <v>140</v>
      </c>
      <c r="AP11" s="25" t="s">
        <v>140</v>
      </c>
      <c r="AQ11" s="25" t="s">
        <v>140</v>
      </c>
      <c r="AR11" s="25" t="s">
        <v>140</v>
      </c>
      <c r="AS11" s="25" t="s">
        <v>140</v>
      </c>
      <c r="AT11" s="25" t="s">
        <v>140</v>
      </c>
      <c r="AU11" s="25" t="s">
        <v>140</v>
      </c>
      <c r="AV11" s="25" t="s">
        <v>140</v>
      </c>
      <c r="AW11" s="25" t="s">
        <v>140</v>
      </c>
      <c r="AX11" s="25" t="s">
        <v>140</v>
      </c>
      <c r="AY11" s="26" t="s">
        <v>140</v>
      </c>
    </row>
    <row r="12" spans="1:51" ht="18.75">
      <c r="A12" s="2">
        <v>75</v>
      </c>
      <c r="B12" s="1" t="s">
        <v>61</v>
      </c>
      <c r="C12" s="2">
        <v>111</v>
      </c>
      <c r="D12" s="2">
        <f t="shared" si="3"/>
        <v>1979</v>
      </c>
      <c r="E12" s="7">
        <f t="shared" si="4"/>
        <v>43.958240781874721</v>
      </c>
      <c r="F12" s="1" t="s">
        <v>117</v>
      </c>
      <c r="G12" s="1">
        <f t="shared" si="5"/>
        <v>3</v>
      </c>
      <c r="H12" s="1">
        <f t="shared" si="6"/>
        <v>19</v>
      </c>
      <c r="L12" s="25" t="s">
        <v>140</v>
      </c>
      <c r="M12" s="25" t="s">
        <v>140</v>
      </c>
      <c r="N12" s="25" t="s">
        <v>140</v>
      </c>
      <c r="O12" s="25" t="s">
        <v>140</v>
      </c>
      <c r="P12" s="25" t="s">
        <v>140</v>
      </c>
      <c r="Q12" s="25" t="s">
        <v>140</v>
      </c>
      <c r="R12" s="25" t="s">
        <v>140</v>
      </c>
      <c r="S12" s="25" t="s">
        <v>140</v>
      </c>
      <c r="T12" s="25" t="s">
        <v>140</v>
      </c>
      <c r="U12" s="25" t="s">
        <v>140</v>
      </c>
      <c r="V12" s="25" t="s">
        <v>140</v>
      </c>
      <c r="W12" s="25" t="s">
        <v>140</v>
      </c>
      <c r="X12" s="25" t="s">
        <v>140</v>
      </c>
      <c r="Y12" s="25" t="s">
        <v>140</v>
      </c>
      <c r="Z12" s="25" t="s">
        <v>140</v>
      </c>
      <c r="AA12" s="25" t="s">
        <v>140</v>
      </c>
      <c r="AB12" s="25" t="s">
        <v>140</v>
      </c>
      <c r="AC12" s="25" t="s">
        <v>140</v>
      </c>
      <c r="AD12" s="25" t="s">
        <v>140</v>
      </c>
      <c r="AE12" s="25" t="s">
        <v>140</v>
      </c>
      <c r="AF12" s="29" t="s">
        <v>141</v>
      </c>
      <c r="AG12" s="19"/>
      <c r="AH12" s="19"/>
      <c r="AI12" s="16"/>
      <c r="AJ12" s="29" t="s">
        <v>142</v>
      </c>
      <c r="AK12" s="25" t="s">
        <v>140</v>
      </c>
      <c r="AL12" s="25" t="s">
        <v>140</v>
      </c>
      <c r="AM12" s="25" t="s">
        <v>140</v>
      </c>
      <c r="AN12" s="25" t="s">
        <v>140</v>
      </c>
      <c r="AO12" s="25" t="s">
        <v>140</v>
      </c>
      <c r="AP12" s="25" t="s">
        <v>140</v>
      </c>
      <c r="AQ12" s="25" t="s">
        <v>140</v>
      </c>
      <c r="AR12" s="25" t="s">
        <v>140</v>
      </c>
      <c r="AS12" s="25" t="s">
        <v>140</v>
      </c>
      <c r="AT12" s="25" t="s">
        <v>140</v>
      </c>
      <c r="AU12" s="25" t="s">
        <v>140</v>
      </c>
      <c r="AV12" s="25" t="s">
        <v>140</v>
      </c>
      <c r="AW12" s="25" t="s">
        <v>140</v>
      </c>
      <c r="AX12" s="25" t="s">
        <v>140</v>
      </c>
      <c r="AY12" s="26" t="s">
        <v>140</v>
      </c>
    </row>
    <row r="13" spans="1:51" ht="18.75">
      <c r="A13" s="2">
        <v>41</v>
      </c>
      <c r="B13" s="1" t="s">
        <v>80</v>
      </c>
      <c r="C13" s="2">
        <v>102</v>
      </c>
      <c r="D13" s="2">
        <f t="shared" si="3"/>
        <v>2081</v>
      </c>
      <c r="E13" s="7">
        <f t="shared" si="4"/>
        <v>46.223900488671703</v>
      </c>
      <c r="F13" s="1" t="s">
        <v>117</v>
      </c>
      <c r="G13" s="1">
        <f t="shared" si="5"/>
        <v>3</v>
      </c>
      <c r="H13" s="1">
        <f t="shared" si="6"/>
        <v>22</v>
      </c>
      <c r="L13" s="25" t="s">
        <v>140</v>
      </c>
      <c r="M13" s="25" t="s">
        <v>140</v>
      </c>
      <c r="N13" s="25" t="s">
        <v>140</v>
      </c>
      <c r="O13" s="25" t="s">
        <v>140</v>
      </c>
      <c r="P13" s="25" t="s">
        <v>140</v>
      </c>
      <c r="Q13" s="25" t="s">
        <v>140</v>
      </c>
      <c r="R13" s="25" t="s">
        <v>140</v>
      </c>
      <c r="S13" s="25" t="s">
        <v>140</v>
      </c>
      <c r="T13" s="25" t="s">
        <v>140</v>
      </c>
      <c r="U13" s="25" t="s">
        <v>140</v>
      </c>
      <c r="V13" s="25" t="s">
        <v>140</v>
      </c>
      <c r="W13" s="25" t="s">
        <v>140</v>
      </c>
      <c r="X13" s="25" t="s">
        <v>140</v>
      </c>
      <c r="Y13" s="25" t="s">
        <v>140</v>
      </c>
      <c r="Z13" s="25" t="s">
        <v>140</v>
      </c>
      <c r="AA13" s="25" t="s">
        <v>140</v>
      </c>
      <c r="AB13" s="25" t="s">
        <v>140</v>
      </c>
      <c r="AC13" s="25" t="s">
        <v>140</v>
      </c>
      <c r="AD13" s="25" t="s">
        <v>140</v>
      </c>
      <c r="AE13" s="25" t="s">
        <v>140</v>
      </c>
      <c r="AF13" s="29" t="s">
        <v>141</v>
      </c>
      <c r="AG13" s="19"/>
      <c r="AH13" s="19"/>
      <c r="AI13" s="16"/>
      <c r="AJ13" s="29" t="s">
        <v>142</v>
      </c>
      <c r="AK13" s="27" t="s">
        <v>139</v>
      </c>
      <c r="AL13" s="27" t="s">
        <v>139</v>
      </c>
      <c r="AM13" s="27" t="s">
        <v>139</v>
      </c>
      <c r="AN13" s="27" t="s">
        <v>139</v>
      </c>
      <c r="AO13" s="27" t="s">
        <v>139</v>
      </c>
      <c r="AP13" s="27" t="s">
        <v>139</v>
      </c>
      <c r="AQ13" s="27" t="s">
        <v>139</v>
      </c>
      <c r="AR13" s="27" t="s">
        <v>139</v>
      </c>
      <c r="AS13" s="27" t="s">
        <v>139</v>
      </c>
      <c r="AT13" s="27" t="s">
        <v>139</v>
      </c>
      <c r="AU13" s="27" t="s">
        <v>139</v>
      </c>
      <c r="AV13" s="27" t="s">
        <v>139</v>
      </c>
      <c r="AW13" s="27" t="s">
        <v>139</v>
      </c>
      <c r="AX13" s="27" t="s">
        <v>139</v>
      </c>
      <c r="AY13" s="28" t="s">
        <v>139</v>
      </c>
    </row>
    <row r="14" spans="1:51" ht="18.75">
      <c r="A14" s="2">
        <v>70</v>
      </c>
      <c r="B14" s="1" t="s">
        <v>15</v>
      </c>
      <c r="C14" s="2">
        <v>90</v>
      </c>
      <c r="D14" s="2">
        <f t="shared" si="3"/>
        <v>2171</v>
      </c>
      <c r="E14" s="7">
        <f t="shared" si="4"/>
        <v>48.223011994669037</v>
      </c>
      <c r="F14" s="1" t="s">
        <v>117</v>
      </c>
      <c r="G14" s="1">
        <f t="shared" si="5"/>
        <v>3</v>
      </c>
      <c r="H14" s="1">
        <f t="shared" si="6"/>
        <v>25</v>
      </c>
      <c r="L14" s="25" t="s">
        <v>140</v>
      </c>
      <c r="M14" s="25" t="s">
        <v>140</v>
      </c>
      <c r="N14" s="25" t="s">
        <v>140</v>
      </c>
      <c r="O14" s="25" t="s">
        <v>140</v>
      </c>
      <c r="P14" s="25" t="s">
        <v>140</v>
      </c>
      <c r="Q14" s="25" t="s">
        <v>140</v>
      </c>
      <c r="R14" s="25" t="s">
        <v>140</v>
      </c>
      <c r="S14" s="25" t="s">
        <v>140</v>
      </c>
      <c r="T14" s="25" t="s">
        <v>140</v>
      </c>
      <c r="U14" s="25" t="s">
        <v>140</v>
      </c>
      <c r="V14" s="25" t="s">
        <v>140</v>
      </c>
      <c r="W14" s="25" t="s">
        <v>140</v>
      </c>
      <c r="X14" s="25" t="s">
        <v>140</v>
      </c>
      <c r="Y14" s="25" t="s">
        <v>140</v>
      </c>
      <c r="Z14" s="25" t="s">
        <v>140</v>
      </c>
      <c r="AA14" s="25" t="s">
        <v>140</v>
      </c>
      <c r="AB14" s="25" t="s">
        <v>140</v>
      </c>
      <c r="AC14" s="25" t="s">
        <v>140</v>
      </c>
      <c r="AD14" s="25" t="s">
        <v>140</v>
      </c>
      <c r="AE14" s="25" t="s">
        <v>140</v>
      </c>
      <c r="AF14" s="29" t="s">
        <v>141</v>
      </c>
      <c r="AG14" s="19"/>
      <c r="AH14" s="19"/>
      <c r="AI14" s="16"/>
      <c r="AJ14" s="29" t="s">
        <v>142</v>
      </c>
      <c r="AK14" s="27" t="s">
        <v>139</v>
      </c>
      <c r="AL14" s="27" t="s">
        <v>139</v>
      </c>
      <c r="AM14" s="27" t="s">
        <v>139</v>
      </c>
      <c r="AN14" s="27" t="s">
        <v>139</v>
      </c>
      <c r="AO14" s="27" t="s">
        <v>139</v>
      </c>
      <c r="AP14" s="27" t="s">
        <v>139</v>
      </c>
      <c r="AQ14" s="27" t="s">
        <v>139</v>
      </c>
      <c r="AR14" s="27" t="s">
        <v>139</v>
      </c>
      <c r="AS14" s="27" t="s">
        <v>139</v>
      </c>
      <c r="AT14" s="27" t="s">
        <v>139</v>
      </c>
      <c r="AU14" s="27" t="s">
        <v>139</v>
      </c>
      <c r="AV14" s="27" t="s">
        <v>139</v>
      </c>
      <c r="AW14" s="27" t="s">
        <v>139</v>
      </c>
      <c r="AX14" s="27" t="s">
        <v>139</v>
      </c>
      <c r="AY14" s="28" t="s">
        <v>139</v>
      </c>
    </row>
    <row r="15" spans="1:51" ht="18.75">
      <c r="A15" s="2">
        <v>70</v>
      </c>
      <c r="B15" s="1" t="s">
        <v>10</v>
      </c>
      <c r="C15" s="4">
        <v>77</v>
      </c>
      <c r="D15" s="2">
        <f t="shared" si="3"/>
        <v>2248</v>
      </c>
      <c r="E15" s="7">
        <f>(D15/4502)*100</f>
        <v>49.933362949800085</v>
      </c>
      <c r="F15" s="1" t="s">
        <v>117</v>
      </c>
      <c r="G15" s="1">
        <f t="shared" ref="G15:G19" si="7">ROUNDUP(C15/$J$4,0)</f>
        <v>2</v>
      </c>
      <c r="H15" s="1">
        <f t="shared" ref="H15:H19" si="8">H14+G15</f>
        <v>27</v>
      </c>
      <c r="L15" s="25" t="s">
        <v>140</v>
      </c>
      <c r="M15" s="25" t="s">
        <v>140</v>
      </c>
      <c r="N15" s="25" t="s">
        <v>140</v>
      </c>
      <c r="O15" s="25" t="s">
        <v>140</v>
      </c>
      <c r="P15" s="25" t="s">
        <v>140</v>
      </c>
      <c r="Q15" s="25" t="s">
        <v>140</v>
      </c>
      <c r="R15" s="25" t="s">
        <v>140</v>
      </c>
      <c r="S15" s="25" t="s">
        <v>140</v>
      </c>
      <c r="T15" s="25" t="s">
        <v>140</v>
      </c>
      <c r="U15" s="25" t="s">
        <v>140</v>
      </c>
      <c r="V15" s="25" t="s">
        <v>140</v>
      </c>
      <c r="W15" s="25" t="s">
        <v>140</v>
      </c>
      <c r="X15" s="25" t="s">
        <v>140</v>
      </c>
      <c r="Y15" s="25" t="s">
        <v>140</v>
      </c>
      <c r="Z15" s="25" t="s">
        <v>140</v>
      </c>
      <c r="AA15" s="25" t="s">
        <v>140</v>
      </c>
      <c r="AB15" s="25" t="s">
        <v>140</v>
      </c>
      <c r="AC15" s="25" t="s">
        <v>140</v>
      </c>
      <c r="AD15" s="25" t="s">
        <v>140</v>
      </c>
      <c r="AE15" s="25" t="s">
        <v>140</v>
      </c>
      <c r="AF15" s="29" t="s">
        <v>141</v>
      </c>
      <c r="AG15" s="19"/>
      <c r="AH15" s="19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</row>
    <row r="16" spans="1:51" ht="18.75">
      <c r="A16" s="2">
        <v>70</v>
      </c>
      <c r="B16" s="1" t="s">
        <v>11</v>
      </c>
      <c r="C16" s="2">
        <v>76</v>
      </c>
      <c r="D16" s="2">
        <f>(C16+D15)</f>
        <v>2324</v>
      </c>
      <c r="E16" s="7">
        <f>(D16/4502)*100</f>
        <v>51.621501554864501</v>
      </c>
      <c r="F16" s="1" t="s">
        <v>117</v>
      </c>
      <c r="G16" s="1">
        <f t="shared" si="7"/>
        <v>2</v>
      </c>
      <c r="H16" s="1">
        <f t="shared" si="8"/>
        <v>29</v>
      </c>
      <c r="L16" s="25" t="s">
        <v>140</v>
      </c>
      <c r="M16" s="25" t="s">
        <v>140</v>
      </c>
      <c r="N16" s="25" t="s">
        <v>140</v>
      </c>
      <c r="O16" s="25" t="s">
        <v>140</v>
      </c>
      <c r="P16" s="25" t="s">
        <v>140</v>
      </c>
      <c r="Q16" s="25" t="s">
        <v>140</v>
      </c>
      <c r="R16" s="25" t="s">
        <v>140</v>
      </c>
      <c r="S16" s="25" t="s">
        <v>140</v>
      </c>
      <c r="T16" s="25" t="s">
        <v>140</v>
      </c>
      <c r="U16" s="25" t="s">
        <v>140</v>
      </c>
      <c r="V16" s="25" t="s">
        <v>140</v>
      </c>
      <c r="W16" s="25" t="s">
        <v>140</v>
      </c>
      <c r="X16" s="25" t="s">
        <v>140</v>
      </c>
      <c r="Y16" s="25" t="s">
        <v>140</v>
      </c>
      <c r="Z16" s="25" t="s">
        <v>140</v>
      </c>
      <c r="AA16" s="25" t="s">
        <v>140</v>
      </c>
      <c r="AB16" s="25" t="s">
        <v>140</v>
      </c>
      <c r="AC16" s="25" t="s">
        <v>140</v>
      </c>
      <c r="AD16" s="25" t="s">
        <v>140</v>
      </c>
      <c r="AE16" s="25" t="s">
        <v>140</v>
      </c>
      <c r="AF16" s="29" t="s">
        <v>141</v>
      </c>
      <c r="AG16" s="19"/>
      <c r="AH16" s="19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</row>
    <row r="17" spans="1:51" ht="18.75">
      <c r="A17" s="2">
        <v>41</v>
      </c>
      <c r="B17" s="1" t="s">
        <v>77</v>
      </c>
      <c r="C17" s="4">
        <v>75</v>
      </c>
      <c r="D17" s="2">
        <f t="shared" ref="D17:D42" si="9">(C17+D16)</f>
        <v>2399</v>
      </c>
      <c r="E17" s="7">
        <f t="shared" ref="E17:E42" si="10">(D17/4502)*100</f>
        <v>53.287427809862287</v>
      </c>
      <c r="F17" s="1" t="s">
        <v>117</v>
      </c>
      <c r="G17" s="1">
        <f t="shared" si="7"/>
        <v>2</v>
      </c>
      <c r="H17" s="1">
        <f t="shared" si="8"/>
        <v>31</v>
      </c>
      <c r="L17" s="25" t="s">
        <v>140</v>
      </c>
      <c r="M17" s="25" t="s">
        <v>140</v>
      </c>
      <c r="N17" s="25" t="s">
        <v>140</v>
      </c>
      <c r="O17" s="25" t="s">
        <v>140</v>
      </c>
      <c r="P17" s="25" t="s">
        <v>140</v>
      </c>
      <c r="Q17" s="25" t="s">
        <v>140</v>
      </c>
      <c r="R17" s="25" t="s">
        <v>140</v>
      </c>
      <c r="S17" s="25" t="s">
        <v>140</v>
      </c>
      <c r="T17" s="25" t="s">
        <v>140</v>
      </c>
      <c r="U17" s="25" t="s">
        <v>140</v>
      </c>
      <c r="V17" s="25" t="s">
        <v>140</v>
      </c>
      <c r="W17" s="25" t="s">
        <v>140</v>
      </c>
      <c r="X17" s="25" t="s">
        <v>140</v>
      </c>
      <c r="Y17" s="25" t="s">
        <v>140</v>
      </c>
      <c r="Z17" s="25" t="s">
        <v>140</v>
      </c>
      <c r="AA17" s="25" t="s">
        <v>140</v>
      </c>
      <c r="AB17" s="25" t="s">
        <v>140</v>
      </c>
      <c r="AC17" s="25" t="s">
        <v>140</v>
      </c>
      <c r="AD17" s="25" t="s">
        <v>140</v>
      </c>
      <c r="AE17" s="25" t="s">
        <v>140</v>
      </c>
      <c r="AF17" s="29" t="s">
        <v>141</v>
      </c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</row>
    <row r="18" spans="1:51" ht="18.75">
      <c r="A18" s="2">
        <v>48</v>
      </c>
      <c r="B18" s="5" t="s">
        <v>48</v>
      </c>
      <c r="C18" s="2">
        <v>72</v>
      </c>
      <c r="D18" s="2">
        <f t="shared" si="9"/>
        <v>2471</v>
      </c>
      <c r="E18" s="7">
        <f t="shared" si="10"/>
        <v>54.88671701466015</v>
      </c>
      <c r="F18" s="1" t="s">
        <v>117</v>
      </c>
      <c r="G18" s="1">
        <f t="shared" si="7"/>
        <v>2</v>
      </c>
      <c r="H18" s="1">
        <f t="shared" si="8"/>
        <v>33</v>
      </c>
      <c r="L18" s="25" t="s">
        <v>140</v>
      </c>
      <c r="M18" s="25" t="s">
        <v>140</v>
      </c>
      <c r="N18" s="25" t="s">
        <v>140</v>
      </c>
      <c r="O18" s="25" t="s">
        <v>140</v>
      </c>
      <c r="P18" s="25" t="s">
        <v>140</v>
      </c>
      <c r="Q18" s="25" t="s">
        <v>140</v>
      </c>
      <c r="R18" s="25" t="s">
        <v>140</v>
      </c>
      <c r="S18" s="25" t="s">
        <v>140</v>
      </c>
      <c r="T18" s="25" t="s">
        <v>140</v>
      </c>
      <c r="U18" s="25" t="s">
        <v>140</v>
      </c>
      <c r="V18" s="25" t="s">
        <v>140</v>
      </c>
      <c r="W18" s="25" t="s">
        <v>140</v>
      </c>
      <c r="X18" s="25" t="s">
        <v>140</v>
      </c>
      <c r="Y18" s="25" t="s">
        <v>140</v>
      </c>
      <c r="Z18" s="25" t="s">
        <v>140</v>
      </c>
      <c r="AA18" s="25" t="s">
        <v>140</v>
      </c>
      <c r="AB18" s="25" t="s">
        <v>140</v>
      </c>
      <c r="AC18" s="25" t="s">
        <v>140</v>
      </c>
      <c r="AD18" s="25" t="s">
        <v>140</v>
      </c>
      <c r="AE18" s="25" t="s">
        <v>140</v>
      </c>
      <c r="AF18" s="29" t="s">
        <v>141</v>
      </c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</row>
    <row r="19" spans="1:51" ht="18.75">
      <c r="A19" s="2">
        <v>70</v>
      </c>
      <c r="B19" s="5" t="s">
        <v>12</v>
      </c>
      <c r="C19" s="4">
        <v>66</v>
      </c>
      <c r="D19" s="2">
        <f t="shared" si="9"/>
        <v>2537</v>
      </c>
      <c r="E19" s="7">
        <f t="shared" si="10"/>
        <v>56.352732119058189</v>
      </c>
      <c r="F19" s="1" t="s">
        <v>117</v>
      </c>
      <c r="G19" s="1">
        <f t="shared" si="7"/>
        <v>2</v>
      </c>
      <c r="H19" s="1">
        <f t="shared" si="8"/>
        <v>35</v>
      </c>
      <c r="L19" s="25" t="s">
        <v>140</v>
      </c>
      <c r="M19" s="25" t="s">
        <v>140</v>
      </c>
      <c r="N19" s="25" t="s">
        <v>140</v>
      </c>
      <c r="O19" s="25" t="s">
        <v>140</v>
      </c>
      <c r="P19" s="25" t="s">
        <v>140</v>
      </c>
      <c r="Q19" s="25" t="s">
        <v>140</v>
      </c>
      <c r="R19" s="25" t="s">
        <v>140</v>
      </c>
      <c r="S19" s="25" t="s">
        <v>140</v>
      </c>
      <c r="T19" s="25" t="s">
        <v>140</v>
      </c>
      <c r="U19" s="25" t="s">
        <v>140</v>
      </c>
      <c r="V19" s="25" t="s">
        <v>140</v>
      </c>
      <c r="W19" s="25" t="s">
        <v>140</v>
      </c>
      <c r="X19" s="25" t="s">
        <v>140</v>
      </c>
      <c r="Y19" s="25" t="s">
        <v>140</v>
      </c>
      <c r="Z19" s="25" t="s">
        <v>140</v>
      </c>
      <c r="AA19" s="25" t="s">
        <v>140</v>
      </c>
      <c r="AB19" s="25" t="s">
        <v>140</v>
      </c>
      <c r="AC19" s="25" t="s">
        <v>140</v>
      </c>
      <c r="AD19" s="25" t="s">
        <v>140</v>
      </c>
      <c r="AE19" s="25" t="s">
        <v>140</v>
      </c>
      <c r="AF19" s="29" t="s">
        <v>141</v>
      </c>
      <c r="AG19" s="19"/>
      <c r="AH19" s="19"/>
      <c r="AI19" s="19"/>
      <c r="AJ19" s="29" t="s">
        <v>142</v>
      </c>
      <c r="AK19" s="25" t="s">
        <v>140</v>
      </c>
      <c r="AL19" s="25" t="s">
        <v>140</v>
      </c>
      <c r="AM19" s="25" t="s">
        <v>140</v>
      </c>
      <c r="AN19" s="25" t="s">
        <v>140</v>
      </c>
      <c r="AO19" s="25" t="s">
        <v>140</v>
      </c>
      <c r="AP19" s="25" t="s">
        <v>140</v>
      </c>
      <c r="AQ19" s="25" t="s">
        <v>140</v>
      </c>
      <c r="AR19" s="25" t="s">
        <v>140</v>
      </c>
      <c r="AS19" s="25" t="s">
        <v>140</v>
      </c>
      <c r="AT19" s="25" t="s">
        <v>140</v>
      </c>
      <c r="AU19" s="25" t="s">
        <v>140</v>
      </c>
      <c r="AV19" s="25" t="s">
        <v>140</v>
      </c>
      <c r="AW19" s="25" t="s">
        <v>140</v>
      </c>
      <c r="AX19" s="25" t="s">
        <v>140</v>
      </c>
      <c r="AY19" s="26" t="s">
        <v>140</v>
      </c>
    </row>
    <row r="20" spans="1:51" ht="18.75">
      <c r="A20" s="2">
        <v>49</v>
      </c>
      <c r="B20" s="1" t="s">
        <v>50</v>
      </c>
      <c r="C20" s="2">
        <v>63</v>
      </c>
      <c r="D20" s="2">
        <f t="shared" si="9"/>
        <v>2600</v>
      </c>
      <c r="E20" s="7">
        <f t="shared" si="10"/>
        <v>57.752110173256334</v>
      </c>
      <c r="F20" s="1" t="s">
        <v>117</v>
      </c>
      <c r="G20" s="1">
        <f t="shared" ref="G20:G36" si="11">ROUNDUP(C20/$J$4,0)</f>
        <v>2</v>
      </c>
      <c r="H20" s="1">
        <f t="shared" ref="H20:H36" si="12">H19+G20</f>
        <v>37</v>
      </c>
      <c r="L20" s="25" t="s">
        <v>140</v>
      </c>
      <c r="M20" s="25" t="s">
        <v>140</v>
      </c>
      <c r="N20" s="25" t="s">
        <v>140</v>
      </c>
      <c r="O20" s="25" t="s">
        <v>140</v>
      </c>
      <c r="P20" s="25" t="s">
        <v>140</v>
      </c>
      <c r="Q20" s="25" t="s">
        <v>140</v>
      </c>
      <c r="R20" s="25" t="s">
        <v>140</v>
      </c>
      <c r="S20" s="25" t="s">
        <v>140</v>
      </c>
      <c r="T20" s="25" t="s">
        <v>140</v>
      </c>
      <c r="U20" s="25" t="s">
        <v>140</v>
      </c>
      <c r="V20" s="25" t="s">
        <v>140</v>
      </c>
      <c r="W20" s="25" t="s">
        <v>140</v>
      </c>
      <c r="X20" s="25" t="s">
        <v>140</v>
      </c>
      <c r="Y20" s="25" t="s">
        <v>140</v>
      </c>
      <c r="Z20" s="25" t="s">
        <v>140</v>
      </c>
      <c r="AA20" s="25" t="s">
        <v>140</v>
      </c>
      <c r="AB20" s="25" t="s">
        <v>140</v>
      </c>
      <c r="AC20" s="25" t="s">
        <v>140</v>
      </c>
      <c r="AD20" s="25" t="s">
        <v>140</v>
      </c>
      <c r="AE20" s="25" t="s">
        <v>140</v>
      </c>
      <c r="AF20" s="29" t="s">
        <v>141</v>
      </c>
      <c r="AG20" s="19"/>
      <c r="AH20" s="19"/>
      <c r="AI20" s="19"/>
      <c r="AJ20" s="29" t="s">
        <v>142</v>
      </c>
      <c r="AK20" s="25" t="s">
        <v>140</v>
      </c>
      <c r="AL20" s="25" t="s">
        <v>140</v>
      </c>
      <c r="AM20" s="25" t="s">
        <v>140</v>
      </c>
      <c r="AN20" s="25" t="s">
        <v>140</v>
      </c>
      <c r="AO20" s="25" t="s">
        <v>140</v>
      </c>
      <c r="AP20" s="25" t="s">
        <v>140</v>
      </c>
      <c r="AQ20" s="25" t="s">
        <v>140</v>
      </c>
      <c r="AR20" s="25" t="s">
        <v>140</v>
      </c>
      <c r="AS20" s="25" t="s">
        <v>140</v>
      </c>
      <c r="AT20" s="25" t="s">
        <v>140</v>
      </c>
      <c r="AU20" s="25" t="s">
        <v>140</v>
      </c>
      <c r="AV20" s="25" t="s">
        <v>140</v>
      </c>
      <c r="AW20" s="25" t="s">
        <v>140</v>
      </c>
      <c r="AX20" s="25" t="s">
        <v>140</v>
      </c>
      <c r="AY20" s="26" t="s">
        <v>140</v>
      </c>
    </row>
    <row r="21" spans="1:51" ht="18.75">
      <c r="A21" s="2">
        <v>88</v>
      </c>
      <c r="B21" s="1" t="s">
        <v>88</v>
      </c>
      <c r="C21" s="2">
        <v>62</v>
      </c>
      <c r="D21" s="2">
        <f t="shared" si="9"/>
        <v>2662</v>
      </c>
      <c r="E21" s="7">
        <f t="shared" si="10"/>
        <v>59.129275877387833</v>
      </c>
      <c r="F21" s="1" t="s">
        <v>117</v>
      </c>
      <c r="G21" s="1">
        <f t="shared" si="11"/>
        <v>2</v>
      </c>
      <c r="H21" s="1">
        <f t="shared" si="12"/>
        <v>39</v>
      </c>
      <c r="L21" s="27" t="s">
        <v>139</v>
      </c>
      <c r="M21" s="27" t="s">
        <v>139</v>
      </c>
      <c r="N21" s="27" t="s">
        <v>139</v>
      </c>
      <c r="O21" s="27" t="s">
        <v>139</v>
      </c>
      <c r="P21" s="27" t="s">
        <v>139</v>
      </c>
      <c r="Q21" s="27" t="s">
        <v>139</v>
      </c>
      <c r="R21" s="27" t="s">
        <v>139</v>
      </c>
      <c r="S21" s="27" t="s">
        <v>139</v>
      </c>
      <c r="T21" s="27" t="s">
        <v>139</v>
      </c>
      <c r="U21" s="27" t="s">
        <v>139</v>
      </c>
      <c r="V21" s="27" t="s">
        <v>139</v>
      </c>
      <c r="W21" s="27" t="s">
        <v>139</v>
      </c>
      <c r="X21" s="27" t="s">
        <v>139</v>
      </c>
      <c r="Y21" s="27" t="s">
        <v>139</v>
      </c>
      <c r="Z21" s="27" t="s">
        <v>139</v>
      </c>
      <c r="AA21" s="27" t="s">
        <v>139</v>
      </c>
      <c r="AB21" s="27" t="s">
        <v>139</v>
      </c>
      <c r="AC21" s="27" t="s">
        <v>139</v>
      </c>
      <c r="AD21" s="27" t="s">
        <v>139</v>
      </c>
      <c r="AE21" s="27" t="s">
        <v>139</v>
      </c>
      <c r="AF21" s="29" t="s">
        <v>141</v>
      </c>
      <c r="AG21" s="19"/>
      <c r="AH21" s="19"/>
      <c r="AI21" s="19"/>
      <c r="AJ21" s="29" t="s">
        <v>142</v>
      </c>
      <c r="AK21" s="27" t="s">
        <v>139</v>
      </c>
      <c r="AL21" s="27" t="s">
        <v>139</v>
      </c>
      <c r="AM21" s="27" t="s">
        <v>139</v>
      </c>
      <c r="AN21" s="27" t="s">
        <v>139</v>
      </c>
      <c r="AO21" s="27" t="s">
        <v>139</v>
      </c>
      <c r="AP21" s="27" t="s">
        <v>139</v>
      </c>
      <c r="AQ21" s="27" t="s">
        <v>139</v>
      </c>
      <c r="AR21" s="27" t="s">
        <v>139</v>
      </c>
      <c r="AS21" s="27" t="s">
        <v>139</v>
      </c>
      <c r="AT21" s="27" t="s">
        <v>139</v>
      </c>
      <c r="AU21" s="27" t="s">
        <v>139</v>
      </c>
      <c r="AV21" s="27" t="s">
        <v>139</v>
      </c>
      <c r="AW21" s="27" t="s">
        <v>139</v>
      </c>
      <c r="AX21" s="27" t="s">
        <v>139</v>
      </c>
      <c r="AY21" s="28" t="s">
        <v>139</v>
      </c>
    </row>
    <row r="22" spans="1:51" ht="18.75">
      <c r="A22" s="2">
        <v>75</v>
      </c>
      <c r="B22" s="1" t="s">
        <v>59</v>
      </c>
      <c r="C22" s="2">
        <v>59</v>
      </c>
      <c r="D22" s="2">
        <f t="shared" si="9"/>
        <v>2721</v>
      </c>
      <c r="E22" s="7">
        <f t="shared" si="10"/>
        <v>60.439804531319417</v>
      </c>
      <c r="F22" s="1" t="s">
        <v>117</v>
      </c>
      <c r="G22" s="1">
        <f t="shared" si="11"/>
        <v>2</v>
      </c>
      <c r="H22" s="1">
        <f t="shared" si="12"/>
        <v>41</v>
      </c>
      <c r="L22" s="27" t="s">
        <v>139</v>
      </c>
      <c r="M22" s="27" t="s">
        <v>139</v>
      </c>
      <c r="N22" s="27" t="s">
        <v>139</v>
      </c>
      <c r="O22" s="27" t="s">
        <v>139</v>
      </c>
      <c r="P22" s="27" t="s">
        <v>139</v>
      </c>
      <c r="Q22" s="27" t="s">
        <v>139</v>
      </c>
      <c r="R22" s="27" t="s">
        <v>139</v>
      </c>
      <c r="S22" s="27" t="s">
        <v>139</v>
      </c>
      <c r="T22" s="27" t="s">
        <v>139</v>
      </c>
      <c r="U22" s="27" t="s">
        <v>139</v>
      </c>
      <c r="V22" s="27" t="s">
        <v>139</v>
      </c>
      <c r="W22" s="27" t="s">
        <v>139</v>
      </c>
      <c r="X22" s="27" t="s">
        <v>139</v>
      </c>
      <c r="Y22" s="27" t="s">
        <v>139</v>
      </c>
      <c r="Z22" s="27" t="s">
        <v>139</v>
      </c>
      <c r="AA22" s="27" t="s">
        <v>139</v>
      </c>
      <c r="AB22" s="27" t="s">
        <v>139</v>
      </c>
      <c r="AC22" s="27" t="s">
        <v>139</v>
      </c>
      <c r="AD22" s="27" t="s">
        <v>139</v>
      </c>
      <c r="AE22" s="27" t="s">
        <v>139</v>
      </c>
      <c r="AF22" s="29" t="s">
        <v>141</v>
      </c>
      <c r="AG22" s="19"/>
      <c r="AH22" s="19"/>
      <c r="AI22" s="19"/>
      <c r="AJ22" s="29" t="s">
        <v>142</v>
      </c>
      <c r="AK22" s="27" t="s">
        <v>139</v>
      </c>
      <c r="AL22" s="27" t="s">
        <v>139</v>
      </c>
      <c r="AM22" s="27" t="s">
        <v>139</v>
      </c>
      <c r="AN22" s="27" t="s">
        <v>139</v>
      </c>
      <c r="AO22" s="27" t="s">
        <v>139</v>
      </c>
      <c r="AP22" s="27" t="s">
        <v>139</v>
      </c>
      <c r="AQ22" s="27" t="s">
        <v>139</v>
      </c>
      <c r="AR22" s="27" t="s">
        <v>139</v>
      </c>
      <c r="AS22" s="27" t="s">
        <v>139</v>
      </c>
      <c r="AT22" s="27" t="s">
        <v>139</v>
      </c>
      <c r="AU22" s="27" t="s">
        <v>139</v>
      </c>
      <c r="AV22" s="27" t="s">
        <v>139</v>
      </c>
      <c r="AW22" s="27" t="s">
        <v>139</v>
      </c>
      <c r="AX22" s="27" t="s">
        <v>139</v>
      </c>
      <c r="AY22" s="28" t="s">
        <v>139</v>
      </c>
    </row>
    <row r="23" spans="1:51">
      <c r="A23" s="2">
        <v>41</v>
      </c>
      <c r="B23" s="1" t="s">
        <v>95</v>
      </c>
      <c r="C23" s="2">
        <v>57</v>
      </c>
      <c r="D23" s="2">
        <f t="shared" si="9"/>
        <v>2778</v>
      </c>
      <c r="E23" s="7">
        <f t="shared" si="10"/>
        <v>61.705908485117725</v>
      </c>
      <c r="F23" s="1" t="s">
        <v>117</v>
      </c>
      <c r="G23" s="1">
        <f t="shared" si="11"/>
        <v>2</v>
      </c>
      <c r="H23" s="1">
        <f t="shared" si="12"/>
        <v>43</v>
      </c>
      <c r="L23" s="18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20"/>
    </row>
    <row r="24" spans="1:51">
      <c r="A24" s="2">
        <v>88</v>
      </c>
      <c r="B24" s="1" t="s">
        <v>87</v>
      </c>
      <c r="C24" s="2">
        <v>56</v>
      </c>
      <c r="D24" s="2">
        <f t="shared" si="9"/>
        <v>2834</v>
      </c>
      <c r="E24" s="7">
        <f t="shared" si="10"/>
        <v>62.949800088849408</v>
      </c>
      <c r="F24" s="1" t="s">
        <v>117</v>
      </c>
      <c r="G24" s="1">
        <f t="shared" si="11"/>
        <v>2</v>
      </c>
      <c r="H24" s="1">
        <f t="shared" si="12"/>
        <v>45</v>
      </c>
      <c r="L24" s="18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20"/>
    </row>
    <row r="25" spans="1:51">
      <c r="A25" s="2">
        <v>41</v>
      </c>
      <c r="B25" s="1" t="s">
        <v>65</v>
      </c>
      <c r="C25" s="2">
        <v>52</v>
      </c>
      <c r="D25" s="2">
        <f t="shared" si="9"/>
        <v>2886</v>
      </c>
      <c r="E25" s="7">
        <f t="shared" si="10"/>
        <v>64.10484229231453</v>
      </c>
      <c r="F25" s="1" t="s">
        <v>117</v>
      </c>
      <c r="G25" s="1">
        <f t="shared" si="11"/>
        <v>2</v>
      </c>
      <c r="H25" s="1">
        <f t="shared" si="12"/>
        <v>47</v>
      </c>
      <c r="L25" s="18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20"/>
    </row>
    <row r="26" spans="1:51">
      <c r="A26" s="2">
        <v>88</v>
      </c>
      <c r="B26" s="1" t="s">
        <v>84</v>
      </c>
      <c r="C26" s="2">
        <v>52</v>
      </c>
      <c r="D26" s="2">
        <f t="shared" si="9"/>
        <v>2938</v>
      </c>
      <c r="E26" s="7">
        <f t="shared" si="10"/>
        <v>65.259884495779659</v>
      </c>
      <c r="F26" s="1" t="s">
        <v>117</v>
      </c>
      <c r="G26" s="1">
        <f t="shared" si="11"/>
        <v>2</v>
      </c>
      <c r="H26" s="1">
        <f t="shared" si="12"/>
        <v>49</v>
      </c>
      <c r="L26" s="18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20"/>
    </row>
    <row r="27" spans="1:51" ht="18.75">
      <c r="A27" s="2">
        <v>75</v>
      </c>
      <c r="B27" s="1" t="s">
        <v>60</v>
      </c>
      <c r="C27" s="2">
        <v>50</v>
      </c>
      <c r="D27" s="2">
        <f t="shared" si="9"/>
        <v>2988</v>
      </c>
      <c r="E27" s="7">
        <f t="shared" si="10"/>
        <v>66.370501999111511</v>
      </c>
      <c r="F27" s="1" t="s">
        <v>117</v>
      </c>
      <c r="G27" s="1">
        <f t="shared" si="11"/>
        <v>2</v>
      </c>
      <c r="H27" s="1">
        <f t="shared" si="12"/>
        <v>51</v>
      </c>
      <c r="L27" s="15" t="s">
        <v>140</v>
      </c>
      <c r="M27" s="16" t="s">
        <v>140</v>
      </c>
      <c r="N27" s="16" t="s">
        <v>140</v>
      </c>
      <c r="O27" s="16" t="s">
        <v>140</v>
      </c>
      <c r="P27" s="16" t="s">
        <v>140</v>
      </c>
      <c r="Q27" s="16" t="s">
        <v>140</v>
      </c>
      <c r="R27" s="16" t="s">
        <v>140</v>
      </c>
      <c r="S27" s="16" t="s">
        <v>140</v>
      </c>
      <c r="T27" s="16" t="s">
        <v>140</v>
      </c>
      <c r="U27" s="16" t="s">
        <v>140</v>
      </c>
      <c r="V27" s="16" t="s">
        <v>140</v>
      </c>
      <c r="W27" s="16" t="s">
        <v>140</v>
      </c>
      <c r="X27" s="16" t="s">
        <v>140</v>
      </c>
      <c r="Y27" s="16" t="s">
        <v>140</v>
      </c>
      <c r="Z27" s="16" t="s">
        <v>140</v>
      </c>
      <c r="AA27" s="16" t="s">
        <v>140</v>
      </c>
      <c r="AB27" s="16" t="s">
        <v>140</v>
      </c>
      <c r="AC27" s="16" t="s">
        <v>140</v>
      </c>
      <c r="AD27" s="16" t="s">
        <v>140</v>
      </c>
      <c r="AE27" s="16" t="s">
        <v>140</v>
      </c>
      <c r="AF27" s="19"/>
      <c r="AG27" s="19"/>
      <c r="AH27" s="19"/>
      <c r="AI27" s="19"/>
      <c r="AJ27" s="19"/>
      <c r="AK27" s="16" t="s">
        <v>140</v>
      </c>
      <c r="AL27" s="16" t="s">
        <v>140</v>
      </c>
      <c r="AM27" s="16" t="s">
        <v>140</v>
      </c>
      <c r="AN27" s="16" t="s">
        <v>140</v>
      </c>
      <c r="AO27" s="16" t="s">
        <v>140</v>
      </c>
      <c r="AP27" s="16" t="s">
        <v>140</v>
      </c>
      <c r="AQ27" s="16" t="s">
        <v>140</v>
      </c>
      <c r="AR27" s="16" t="s">
        <v>140</v>
      </c>
      <c r="AS27" s="16" t="s">
        <v>140</v>
      </c>
      <c r="AT27" s="16" t="s">
        <v>140</v>
      </c>
      <c r="AU27" s="16" t="s">
        <v>140</v>
      </c>
      <c r="AV27" s="16" t="s">
        <v>140</v>
      </c>
      <c r="AW27" s="16" t="s">
        <v>140</v>
      </c>
      <c r="AX27" s="16" t="s">
        <v>140</v>
      </c>
      <c r="AY27" s="17" t="s">
        <v>140</v>
      </c>
    </row>
    <row r="28" spans="1:51" ht="18.75">
      <c r="A28" s="2">
        <v>88</v>
      </c>
      <c r="B28" s="1" t="s">
        <v>85</v>
      </c>
      <c r="C28" s="4">
        <v>50</v>
      </c>
      <c r="D28" s="2">
        <f t="shared" si="9"/>
        <v>3038</v>
      </c>
      <c r="E28" s="7">
        <f t="shared" si="10"/>
        <v>67.481119502443349</v>
      </c>
      <c r="F28" s="1" t="s">
        <v>117</v>
      </c>
      <c r="G28" s="1">
        <f t="shared" si="11"/>
        <v>2</v>
      </c>
      <c r="H28" s="1">
        <f t="shared" si="12"/>
        <v>53</v>
      </c>
      <c r="L28" s="15" t="s">
        <v>140</v>
      </c>
      <c r="M28" s="16" t="s">
        <v>140</v>
      </c>
      <c r="N28" s="16" t="s">
        <v>140</v>
      </c>
      <c r="O28" s="16" t="s">
        <v>140</v>
      </c>
      <c r="P28" s="16" t="s">
        <v>140</v>
      </c>
      <c r="Q28" s="16" t="s">
        <v>140</v>
      </c>
      <c r="R28" s="16" t="s">
        <v>140</v>
      </c>
      <c r="S28" s="16" t="s">
        <v>140</v>
      </c>
      <c r="T28" s="16" t="s">
        <v>140</v>
      </c>
      <c r="U28" s="16" t="s">
        <v>140</v>
      </c>
      <c r="V28" s="16" t="s">
        <v>140</v>
      </c>
      <c r="W28" s="16" t="s">
        <v>140</v>
      </c>
      <c r="X28" s="16" t="s">
        <v>140</v>
      </c>
      <c r="Y28" s="16" t="s">
        <v>140</v>
      </c>
      <c r="Z28" s="16" t="s">
        <v>140</v>
      </c>
      <c r="AA28" s="16" t="s">
        <v>140</v>
      </c>
      <c r="AB28" s="16" t="s">
        <v>140</v>
      </c>
      <c r="AC28" s="16" t="s">
        <v>140</v>
      </c>
      <c r="AD28" s="16" t="s">
        <v>140</v>
      </c>
      <c r="AE28" s="16" t="s">
        <v>140</v>
      </c>
      <c r="AF28" s="19"/>
      <c r="AG28" s="19"/>
      <c r="AH28" s="19"/>
      <c r="AI28" s="19"/>
      <c r="AJ28" s="19"/>
      <c r="AK28" s="16" t="s">
        <v>140</v>
      </c>
      <c r="AL28" s="16" t="s">
        <v>140</v>
      </c>
      <c r="AM28" s="16" t="s">
        <v>140</v>
      </c>
      <c r="AN28" s="16" t="s">
        <v>140</v>
      </c>
      <c r="AO28" s="16" t="s">
        <v>140</v>
      </c>
      <c r="AP28" s="16" t="s">
        <v>140</v>
      </c>
      <c r="AQ28" s="16" t="s">
        <v>140</v>
      </c>
      <c r="AR28" s="16" t="s">
        <v>140</v>
      </c>
      <c r="AS28" s="16" t="s">
        <v>140</v>
      </c>
      <c r="AT28" s="16" t="s">
        <v>140</v>
      </c>
      <c r="AU28" s="16" t="s">
        <v>140</v>
      </c>
      <c r="AV28" s="16" t="s">
        <v>140</v>
      </c>
      <c r="AW28" s="16" t="s">
        <v>140</v>
      </c>
      <c r="AX28" s="16" t="s">
        <v>140</v>
      </c>
      <c r="AY28" s="17" t="s">
        <v>140</v>
      </c>
    </row>
    <row r="29" spans="1:51" ht="18.75">
      <c r="A29" s="2">
        <v>41</v>
      </c>
      <c r="B29" s="1" t="s">
        <v>78</v>
      </c>
      <c r="C29" s="2">
        <v>47</v>
      </c>
      <c r="D29" s="2">
        <f t="shared" si="9"/>
        <v>3085</v>
      </c>
      <c r="E29" s="7">
        <f t="shared" si="10"/>
        <v>68.5250999555753</v>
      </c>
      <c r="F29" s="1" t="s">
        <v>117</v>
      </c>
      <c r="G29" s="1">
        <f t="shared" si="11"/>
        <v>2</v>
      </c>
      <c r="H29" s="1">
        <f t="shared" si="12"/>
        <v>55</v>
      </c>
      <c r="L29" s="15" t="s">
        <v>140</v>
      </c>
      <c r="M29" s="16" t="s">
        <v>140</v>
      </c>
      <c r="N29" s="16" t="s">
        <v>140</v>
      </c>
      <c r="O29" s="16" t="s">
        <v>140</v>
      </c>
      <c r="P29" s="16" t="s">
        <v>140</v>
      </c>
      <c r="Q29" s="16" t="s">
        <v>140</v>
      </c>
      <c r="R29" s="16" t="s">
        <v>140</v>
      </c>
      <c r="S29" s="16" t="s">
        <v>140</v>
      </c>
      <c r="T29" s="16" t="s">
        <v>140</v>
      </c>
      <c r="U29" s="16" t="s">
        <v>140</v>
      </c>
      <c r="V29" s="16" t="s">
        <v>140</v>
      </c>
      <c r="W29" s="16" t="s">
        <v>140</v>
      </c>
      <c r="X29" s="16" t="s">
        <v>140</v>
      </c>
      <c r="Y29" s="16" t="s">
        <v>140</v>
      </c>
      <c r="Z29" s="16" t="s">
        <v>140</v>
      </c>
      <c r="AA29" s="16" t="s">
        <v>140</v>
      </c>
      <c r="AB29" s="16" t="s">
        <v>140</v>
      </c>
      <c r="AC29" s="16" t="s">
        <v>140</v>
      </c>
      <c r="AD29" s="16" t="s">
        <v>140</v>
      </c>
      <c r="AE29" s="16" t="s">
        <v>140</v>
      </c>
      <c r="AF29" s="19"/>
      <c r="AG29" s="19"/>
      <c r="AH29" s="19"/>
      <c r="AI29" s="19"/>
      <c r="AJ29" s="19"/>
      <c r="AK29" s="16" t="s">
        <v>140</v>
      </c>
      <c r="AL29" s="16" t="s">
        <v>140</v>
      </c>
      <c r="AM29" s="16" t="s">
        <v>140</v>
      </c>
      <c r="AN29" s="16" t="s">
        <v>140</v>
      </c>
      <c r="AO29" s="16" t="s">
        <v>140</v>
      </c>
      <c r="AP29" s="16" t="s">
        <v>140</v>
      </c>
      <c r="AQ29" s="16" t="s">
        <v>140</v>
      </c>
      <c r="AR29" s="16" t="s">
        <v>140</v>
      </c>
      <c r="AS29" s="16" t="s">
        <v>140</v>
      </c>
      <c r="AT29" s="16" t="s">
        <v>140</v>
      </c>
      <c r="AU29" s="16" t="s">
        <v>140</v>
      </c>
      <c r="AV29" s="16" t="s">
        <v>140</v>
      </c>
      <c r="AW29" s="16" t="s">
        <v>140</v>
      </c>
      <c r="AX29" s="16" t="s">
        <v>140</v>
      </c>
      <c r="AY29" s="17" t="s">
        <v>140</v>
      </c>
    </row>
    <row r="30" spans="1:51" ht="18.75">
      <c r="A30" s="2">
        <v>88</v>
      </c>
      <c r="B30" s="5" t="s">
        <v>86</v>
      </c>
      <c r="C30" s="2">
        <v>46</v>
      </c>
      <c r="D30" s="2">
        <f t="shared" si="9"/>
        <v>3131</v>
      </c>
      <c r="E30" s="7">
        <f t="shared" si="10"/>
        <v>69.546868058640612</v>
      </c>
      <c r="F30" s="1" t="s">
        <v>117</v>
      </c>
      <c r="G30" s="1">
        <f t="shared" si="11"/>
        <v>2</v>
      </c>
      <c r="H30" s="1">
        <f t="shared" si="12"/>
        <v>57</v>
      </c>
      <c r="L30" s="15" t="s">
        <v>140</v>
      </c>
      <c r="M30" s="16" t="s">
        <v>140</v>
      </c>
      <c r="N30" s="16" t="s">
        <v>140</v>
      </c>
      <c r="O30" s="16" t="s">
        <v>140</v>
      </c>
      <c r="P30" s="16" t="s">
        <v>140</v>
      </c>
      <c r="Q30" s="16" t="s">
        <v>140</v>
      </c>
      <c r="R30" s="16" t="s">
        <v>140</v>
      </c>
      <c r="S30" s="16" t="s">
        <v>140</v>
      </c>
      <c r="T30" s="16" t="s">
        <v>140</v>
      </c>
      <c r="U30" s="16" t="s">
        <v>140</v>
      </c>
      <c r="V30" s="16" t="s">
        <v>140</v>
      </c>
      <c r="W30" s="16" t="s">
        <v>140</v>
      </c>
      <c r="X30" s="16" t="s">
        <v>140</v>
      </c>
      <c r="Y30" s="16" t="s">
        <v>140</v>
      </c>
      <c r="Z30" s="16" t="s">
        <v>140</v>
      </c>
      <c r="AA30" s="16" t="s">
        <v>140</v>
      </c>
      <c r="AB30" s="16" t="s">
        <v>140</v>
      </c>
      <c r="AC30" s="16" t="s">
        <v>140</v>
      </c>
      <c r="AD30" s="16" t="s">
        <v>140</v>
      </c>
      <c r="AE30" s="16" t="s">
        <v>140</v>
      </c>
      <c r="AF30" s="19"/>
      <c r="AG30" s="19"/>
      <c r="AH30" s="19"/>
      <c r="AI30" s="19"/>
      <c r="AJ30" s="19"/>
      <c r="AK30" s="16" t="s">
        <v>140</v>
      </c>
      <c r="AL30" s="16" t="s">
        <v>140</v>
      </c>
      <c r="AM30" s="16" t="s">
        <v>140</v>
      </c>
      <c r="AN30" s="16" t="s">
        <v>140</v>
      </c>
      <c r="AO30" s="16" t="s">
        <v>140</v>
      </c>
      <c r="AP30" s="16" t="s">
        <v>140</v>
      </c>
      <c r="AQ30" s="16" t="s">
        <v>140</v>
      </c>
      <c r="AR30" s="16" t="s">
        <v>140</v>
      </c>
      <c r="AS30" s="16" t="s">
        <v>140</v>
      </c>
      <c r="AT30" s="16" t="s">
        <v>140</v>
      </c>
      <c r="AU30" s="16" t="s">
        <v>140</v>
      </c>
      <c r="AV30" s="16" t="s">
        <v>140</v>
      </c>
      <c r="AW30" s="16" t="s">
        <v>140</v>
      </c>
      <c r="AX30" s="16" t="s">
        <v>140</v>
      </c>
      <c r="AY30" s="17" t="s">
        <v>140</v>
      </c>
    </row>
    <row r="31" spans="1:51" ht="18.75">
      <c r="A31" s="2">
        <v>41</v>
      </c>
      <c r="B31" s="1" t="s">
        <v>79</v>
      </c>
      <c r="C31" s="2">
        <v>45</v>
      </c>
      <c r="D31" s="2">
        <f t="shared" si="9"/>
        <v>3176</v>
      </c>
      <c r="E31" s="7">
        <f t="shared" si="10"/>
        <v>70.546423811639272</v>
      </c>
      <c r="F31" s="1" t="s">
        <v>117</v>
      </c>
      <c r="G31" s="1">
        <f t="shared" si="11"/>
        <v>2</v>
      </c>
      <c r="H31" s="1">
        <f t="shared" si="12"/>
        <v>59</v>
      </c>
      <c r="L31" s="15" t="s">
        <v>140</v>
      </c>
      <c r="M31" s="16" t="s">
        <v>140</v>
      </c>
      <c r="N31" s="16" t="s">
        <v>140</v>
      </c>
      <c r="O31" s="16" t="s">
        <v>140</v>
      </c>
      <c r="P31" s="16" t="s">
        <v>140</v>
      </c>
      <c r="Q31" s="16" t="s">
        <v>140</v>
      </c>
      <c r="R31" s="16" t="s">
        <v>140</v>
      </c>
      <c r="S31" s="16" t="s">
        <v>140</v>
      </c>
      <c r="T31" s="16" t="s">
        <v>140</v>
      </c>
      <c r="U31" s="16" t="s">
        <v>140</v>
      </c>
      <c r="V31" s="16" t="s">
        <v>140</v>
      </c>
      <c r="W31" s="16" t="s">
        <v>140</v>
      </c>
      <c r="X31" s="16" t="s">
        <v>140</v>
      </c>
      <c r="Y31" s="16" t="s">
        <v>140</v>
      </c>
      <c r="Z31" s="16" t="s">
        <v>140</v>
      </c>
      <c r="AA31" s="16" t="s">
        <v>140</v>
      </c>
      <c r="AB31" s="16" t="s">
        <v>140</v>
      </c>
      <c r="AC31" s="16" t="s">
        <v>140</v>
      </c>
      <c r="AD31" s="16" t="s">
        <v>140</v>
      </c>
      <c r="AE31" s="16" t="s">
        <v>140</v>
      </c>
      <c r="AF31" s="19"/>
      <c r="AG31" s="19"/>
      <c r="AH31" s="19"/>
      <c r="AI31" s="19"/>
      <c r="AJ31" s="19"/>
      <c r="AK31" s="16" t="s">
        <v>140</v>
      </c>
      <c r="AL31" s="16" t="s">
        <v>140</v>
      </c>
      <c r="AM31" s="16" t="s">
        <v>140</v>
      </c>
      <c r="AN31" s="16" t="s">
        <v>140</v>
      </c>
      <c r="AO31" s="16" t="s">
        <v>140</v>
      </c>
      <c r="AP31" s="16" t="s">
        <v>140</v>
      </c>
      <c r="AQ31" s="16" t="s">
        <v>140</v>
      </c>
      <c r="AR31" s="16" t="s">
        <v>140</v>
      </c>
      <c r="AS31" s="16" t="s">
        <v>140</v>
      </c>
      <c r="AT31" s="16" t="s">
        <v>140</v>
      </c>
      <c r="AU31" s="16" t="s">
        <v>140</v>
      </c>
      <c r="AV31" s="16" t="s">
        <v>140</v>
      </c>
      <c r="AW31" s="16" t="s">
        <v>140</v>
      </c>
      <c r="AX31" s="16" t="s">
        <v>140</v>
      </c>
      <c r="AY31" s="17" t="s">
        <v>140</v>
      </c>
    </row>
    <row r="32" spans="1:51" ht="19.5" thickBot="1">
      <c r="A32" s="2">
        <v>40</v>
      </c>
      <c r="B32" s="1" t="s">
        <v>6</v>
      </c>
      <c r="C32" s="2">
        <v>45</v>
      </c>
      <c r="D32" s="2">
        <f t="shared" si="9"/>
        <v>3221</v>
      </c>
      <c r="E32" s="7">
        <f t="shared" si="10"/>
        <v>71.545979564637946</v>
      </c>
      <c r="F32" s="1" t="s">
        <v>117</v>
      </c>
      <c r="G32" s="1">
        <f t="shared" si="11"/>
        <v>2</v>
      </c>
      <c r="H32" s="1">
        <f t="shared" si="12"/>
        <v>61</v>
      </c>
      <c r="L32" s="21" t="s">
        <v>140</v>
      </c>
      <c r="M32" s="22" t="s">
        <v>140</v>
      </c>
      <c r="N32" s="22" t="s">
        <v>140</v>
      </c>
      <c r="O32" s="22" t="s">
        <v>140</v>
      </c>
      <c r="P32" s="22" t="s">
        <v>140</v>
      </c>
      <c r="Q32" s="22" t="s">
        <v>140</v>
      </c>
      <c r="R32" s="22" t="s">
        <v>140</v>
      </c>
      <c r="S32" s="22" t="s">
        <v>140</v>
      </c>
      <c r="T32" s="22" t="s">
        <v>140</v>
      </c>
      <c r="U32" s="22" t="s">
        <v>140</v>
      </c>
      <c r="V32" s="22" t="s">
        <v>140</v>
      </c>
      <c r="W32" s="22" t="s">
        <v>140</v>
      </c>
      <c r="X32" s="22" t="s">
        <v>140</v>
      </c>
      <c r="Y32" s="22" t="s">
        <v>140</v>
      </c>
      <c r="Z32" s="22" t="s">
        <v>140</v>
      </c>
      <c r="AA32" s="22" t="s">
        <v>140</v>
      </c>
      <c r="AB32" s="22" t="s">
        <v>140</v>
      </c>
      <c r="AC32" s="22" t="s">
        <v>140</v>
      </c>
      <c r="AD32" s="22" t="s">
        <v>140</v>
      </c>
      <c r="AE32" s="22" t="s">
        <v>140</v>
      </c>
      <c r="AF32" s="23"/>
      <c r="AG32" s="23"/>
      <c r="AH32" s="23"/>
      <c r="AI32" s="23"/>
      <c r="AJ32" s="23"/>
      <c r="AK32" s="22" t="s">
        <v>140</v>
      </c>
      <c r="AL32" s="22" t="s">
        <v>140</v>
      </c>
      <c r="AM32" s="22" t="s">
        <v>140</v>
      </c>
      <c r="AN32" s="22" t="s">
        <v>140</v>
      </c>
      <c r="AO32" s="22" t="s">
        <v>140</v>
      </c>
      <c r="AP32" s="22" t="s">
        <v>140</v>
      </c>
      <c r="AQ32" s="22" t="s">
        <v>140</v>
      </c>
      <c r="AR32" s="22" t="s">
        <v>140</v>
      </c>
      <c r="AS32" s="22" t="s">
        <v>140</v>
      </c>
      <c r="AT32" s="22" t="s">
        <v>140</v>
      </c>
      <c r="AU32" s="22" t="s">
        <v>140</v>
      </c>
      <c r="AV32" s="22" t="s">
        <v>140</v>
      </c>
      <c r="AW32" s="22" t="s">
        <v>140</v>
      </c>
      <c r="AX32" s="22" t="s">
        <v>140</v>
      </c>
      <c r="AY32" s="24" t="s">
        <v>140</v>
      </c>
    </row>
    <row r="33" spans="1:8">
      <c r="A33" s="2">
        <v>49</v>
      </c>
      <c r="B33" s="5" t="s">
        <v>102</v>
      </c>
      <c r="C33" s="2">
        <v>45</v>
      </c>
      <c r="D33" s="2">
        <f t="shared" si="9"/>
        <v>3266</v>
      </c>
      <c r="E33" s="7">
        <f t="shared" si="10"/>
        <v>72.545535317636606</v>
      </c>
      <c r="F33" s="1" t="s">
        <v>117</v>
      </c>
      <c r="G33" s="1">
        <f t="shared" si="11"/>
        <v>2</v>
      </c>
      <c r="H33" s="1">
        <f t="shared" si="12"/>
        <v>63</v>
      </c>
    </row>
    <row r="34" spans="1:8">
      <c r="A34" s="2">
        <v>43</v>
      </c>
      <c r="B34" s="1" t="s">
        <v>37</v>
      </c>
      <c r="C34" s="2">
        <v>44</v>
      </c>
      <c r="D34" s="2">
        <f t="shared" si="9"/>
        <v>3310</v>
      </c>
      <c r="E34" s="7">
        <f t="shared" si="10"/>
        <v>73.522878720568642</v>
      </c>
      <c r="F34" s="1" t="s">
        <v>117</v>
      </c>
      <c r="G34" s="1">
        <f t="shared" si="11"/>
        <v>2</v>
      </c>
      <c r="H34" s="1">
        <f t="shared" si="12"/>
        <v>65</v>
      </c>
    </row>
    <row r="35" spans="1:8">
      <c r="A35" s="2">
        <v>48</v>
      </c>
      <c r="B35" s="1" t="s">
        <v>100</v>
      </c>
      <c r="C35" s="2">
        <v>43</v>
      </c>
      <c r="D35" s="2">
        <f t="shared" si="9"/>
        <v>3353</v>
      </c>
      <c r="E35" s="7">
        <f t="shared" si="10"/>
        <v>74.478009773434025</v>
      </c>
      <c r="F35" s="1" t="s">
        <v>117</v>
      </c>
      <c r="G35" s="1">
        <f t="shared" si="11"/>
        <v>2</v>
      </c>
      <c r="H35" s="1">
        <f t="shared" si="12"/>
        <v>67</v>
      </c>
    </row>
    <row r="36" spans="1:8">
      <c r="A36" s="2">
        <v>70</v>
      </c>
      <c r="B36" s="5" t="s">
        <v>13</v>
      </c>
      <c r="C36" s="2">
        <v>43</v>
      </c>
      <c r="D36" s="2">
        <f t="shared" si="9"/>
        <v>3396</v>
      </c>
      <c r="E36" s="7">
        <f t="shared" si="10"/>
        <v>75.433140826299422</v>
      </c>
      <c r="F36" s="1" t="s">
        <v>117</v>
      </c>
      <c r="G36" s="1">
        <f t="shared" si="11"/>
        <v>2</v>
      </c>
      <c r="H36" s="1">
        <f t="shared" si="12"/>
        <v>69</v>
      </c>
    </row>
    <row r="37" spans="1:8">
      <c r="A37" s="2">
        <v>25</v>
      </c>
      <c r="B37" s="5" t="s">
        <v>21</v>
      </c>
      <c r="C37" s="2">
        <v>40</v>
      </c>
      <c r="D37" s="5">
        <f t="shared" si="9"/>
        <v>3436</v>
      </c>
      <c r="E37" s="5">
        <f t="shared" si="10"/>
        <v>76.321634828964903</v>
      </c>
      <c r="F37" s="1" t="s">
        <v>117</v>
      </c>
      <c r="G37" s="1">
        <v>2</v>
      </c>
      <c r="H37" s="1">
        <f t="shared" ref="H37:H39" si="13">H36+G37</f>
        <v>71</v>
      </c>
    </row>
    <row r="38" spans="1:8">
      <c r="A38" s="2">
        <v>43</v>
      </c>
      <c r="B38" s="5" t="s">
        <v>40</v>
      </c>
      <c r="C38" s="2">
        <v>39</v>
      </c>
      <c r="D38" s="5">
        <f t="shared" si="9"/>
        <v>3475</v>
      </c>
      <c r="E38" s="5">
        <f t="shared" si="10"/>
        <v>77.187916481563747</v>
      </c>
      <c r="F38" s="1" t="s">
        <v>117</v>
      </c>
      <c r="G38" s="1">
        <v>2</v>
      </c>
      <c r="H38" s="1">
        <f t="shared" si="13"/>
        <v>73</v>
      </c>
    </row>
    <row r="39" spans="1:8">
      <c r="A39" s="2">
        <v>43</v>
      </c>
      <c r="B39" s="5" t="s">
        <v>37</v>
      </c>
      <c r="C39" s="2">
        <v>39</v>
      </c>
      <c r="D39" s="5">
        <f>(C39+D38)</f>
        <v>3514</v>
      </c>
      <c r="E39" s="5">
        <f t="shared" si="10"/>
        <v>78.05419813416259</v>
      </c>
      <c r="F39" s="1" t="s">
        <v>117</v>
      </c>
      <c r="G39" s="1">
        <v>2</v>
      </c>
      <c r="H39" s="1">
        <f t="shared" si="13"/>
        <v>75</v>
      </c>
    </row>
    <row r="40" spans="1:8">
      <c r="A40" s="32">
        <v>25</v>
      </c>
      <c r="B40" s="33" t="s">
        <v>22</v>
      </c>
      <c r="C40" s="34">
        <v>39</v>
      </c>
      <c r="D40" s="32">
        <f t="shared" si="9"/>
        <v>3553</v>
      </c>
      <c r="E40" s="35">
        <f t="shared" si="10"/>
        <v>78.920479786761447</v>
      </c>
      <c r="F40" s="1">
        <v>2</v>
      </c>
      <c r="G40" s="1">
        <f>ROUNDUP(C40/$J$5,0)</f>
        <v>20</v>
      </c>
      <c r="H40" s="1">
        <f>G40</f>
        <v>20</v>
      </c>
    </row>
    <row r="41" spans="1:8">
      <c r="A41" s="2">
        <v>48</v>
      </c>
      <c r="B41" s="1" t="s">
        <v>98</v>
      </c>
      <c r="C41" s="2">
        <v>38</v>
      </c>
      <c r="D41" s="2">
        <f t="shared" si="9"/>
        <v>3591</v>
      </c>
      <c r="E41" s="7">
        <f t="shared" si="10"/>
        <v>79.764549089293652</v>
      </c>
      <c r="F41" s="1" t="s">
        <v>117</v>
      </c>
      <c r="G41" s="1">
        <f t="shared" ref="G41" si="14">ROUNDUP(C41/$J$5,0)</f>
        <v>19</v>
      </c>
      <c r="H41" s="1">
        <f>H40+G41</f>
        <v>39</v>
      </c>
    </row>
    <row r="42" spans="1:8">
      <c r="A42" s="2">
        <v>44</v>
      </c>
      <c r="B42" s="1" t="s">
        <v>92</v>
      </c>
      <c r="C42" s="2">
        <v>38</v>
      </c>
      <c r="D42" s="2">
        <f t="shared" si="9"/>
        <v>3629</v>
      </c>
      <c r="E42" s="7">
        <f t="shared" si="10"/>
        <v>80.608618391825857</v>
      </c>
      <c r="F42" s="1" t="s">
        <v>117</v>
      </c>
      <c r="G42" s="1">
        <f t="shared" ref="G42:G48" si="15">ROUNDUP(C42/$J$5,0)</f>
        <v>19</v>
      </c>
      <c r="H42" s="1">
        <f t="shared" ref="H42:H48" si="16">H41+G42</f>
        <v>58</v>
      </c>
    </row>
    <row r="43" spans="1:8">
      <c r="A43" s="2">
        <v>43</v>
      </c>
      <c r="B43" s="1" t="s">
        <v>36</v>
      </c>
      <c r="C43" s="2">
        <v>35</v>
      </c>
      <c r="D43" s="2">
        <f>(C43+D42)</f>
        <v>3664</v>
      </c>
      <c r="E43" s="7">
        <f>(D43/4502)*100</f>
        <v>81.386050644158146</v>
      </c>
      <c r="F43" s="1" t="s">
        <v>117</v>
      </c>
      <c r="G43" s="1">
        <f t="shared" si="15"/>
        <v>18</v>
      </c>
      <c r="H43" s="1">
        <f t="shared" si="16"/>
        <v>76</v>
      </c>
    </row>
    <row r="44" spans="1:8">
      <c r="A44" s="2">
        <v>43</v>
      </c>
      <c r="B44" s="1" t="s">
        <v>35</v>
      </c>
      <c r="C44" s="2">
        <v>35</v>
      </c>
      <c r="D44" s="2">
        <f>(C44+D43)</f>
        <v>3699</v>
      </c>
      <c r="E44" s="7">
        <f>(D44/4502)*100</f>
        <v>82.16348289649045</v>
      </c>
      <c r="F44" s="1" t="s">
        <v>117</v>
      </c>
      <c r="G44" s="1">
        <f t="shared" si="15"/>
        <v>18</v>
      </c>
      <c r="H44" s="1">
        <f t="shared" si="16"/>
        <v>94</v>
      </c>
    </row>
    <row r="45" spans="1:8">
      <c r="A45" s="2">
        <v>40</v>
      </c>
      <c r="B45" s="1" t="s">
        <v>8</v>
      </c>
      <c r="C45" s="2">
        <v>34</v>
      </c>
      <c r="D45" s="2">
        <f t="shared" ref="D45:D88" si="17">(C45+D44)</f>
        <v>3733</v>
      </c>
      <c r="E45" s="7">
        <f t="shared" ref="E45:E65" si="18">(D45/4502)*100</f>
        <v>82.918702798756101</v>
      </c>
      <c r="F45" s="1" t="s">
        <v>117</v>
      </c>
      <c r="G45" s="1">
        <f t="shared" si="15"/>
        <v>17</v>
      </c>
      <c r="H45" s="1">
        <f t="shared" si="16"/>
        <v>111</v>
      </c>
    </row>
    <row r="46" spans="1:8">
      <c r="A46" s="2">
        <v>75</v>
      </c>
      <c r="B46" s="1" t="s">
        <v>60</v>
      </c>
      <c r="C46" s="4">
        <v>32</v>
      </c>
      <c r="D46" s="2">
        <f t="shared" si="17"/>
        <v>3765</v>
      </c>
      <c r="E46" s="7">
        <f t="shared" si="18"/>
        <v>83.629498000888489</v>
      </c>
      <c r="F46" s="1" t="s">
        <v>117</v>
      </c>
      <c r="G46" s="1">
        <f t="shared" si="15"/>
        <v>16</v>
      </c>
      <c r="H46" s="1">
        <f t="shared" si="16"/>
        <v>127</v>
      </c>
    </row>
    <row r="47" spans="1:8">
      <c r="A47" s="2">
        <v>48</v>
      </c>
      <c r="B47" s="5" t="s">
        <v>43</v>
      </c>
      <c r="C47" s="2">
        <v>32</v>
      </c>
      <c r="D47" s="2">
        <f>(C47+D46)</f>
        <v>3797</v>
      </c>
      <c r="E47" s="7">
        <f t="shared" si="18"/>
        <v>84.340293203020877</v>
      </c>
      <c r="F47" s="1" t="s">
        <v>117</v>
      </c>
      <c r="G47" s="1">
        <f t="shared" si="15"/>
        <v>16</v>
      </c>
      <c r="H47" s="1">
        <f t="shared" si="16"/>
        <v>143</v>
      </c>
    </row>
    <row r="48" spans="1:8">
      <c r="A48" s="2">
        <v>48</v>
      </c>
      <c r="B48" s="1" t="s">
        <v>99</v>
      </c>
      <c r="C48" s="2">
        <v>31</v>
      </c>
      <c r="D48" s="2">
        <f t="shared" si="17"/>
        <v>3828</v>
      </c>
      <c r="E48" s="7">
        <f t="shared" si="18"/>
        <v>85.028876055086627</v>
      </c>
      <c r="F48" s="1" t="s">
        <v>117</v>
      </c>
      <c r="G48" s="1">
        <f t="shared" si="15"/>
        <v>16</v>
      </c>
      <c r="H48" s="1">
        <f t="shared" si="16"/>
        <v>159</v>
      </c>
    </row>
    <row r="49" spans="1:8">
      <c r="A49" s="2">
        <v>41</v>
      </c>
      <c r="B49" s="1" t="s">
        <v>83</v>
      </c>
      <c r="C49" s="4">
        <v>31</v>
      </c>
      <c r="D49" s="2">
        <f>(C49+D48)</f>
        <v>3859</v>
      </c>
      <c r="E49" s="7">
        <f t="shared" si="18"/>
        <v>85.717458907152377</v>
      </c>
      <c r="F49" s="1" t="s">
        <v>117</v>
      </c>
      <c r="G49" s="1">
        <f t="shared" ref="G49:G87" si="19">ROUNDUP(C49/$J$5,0)</f>
        <v>16</v>
      </c>
      <c r="H49" s="1">
        <f t="shared" ref="H49:H87" si="20">H48+G49</f>
        <v>175</v>
      </c>
    </row>
    <row r="50" spans="1:8">
      <c r="A50" s="2">
        <v>75</v>
      </c>
      <c r="B50" s="1" t="s">
        <v>61</v>
      </c>
      <c r="C50" s="4">
        <v>26</v>
      </c>
      <c r="D50" s="2">
        <f t="shared" si="17"/>
        <v>3885</v>
      </c>
      <c r="E50" s="7">
        <f t="shared" si="18"/>
        <v>86.294980008884934</v>
      </c>
      <c r="F50" s="1" t="s">
        <v>117</v>
      </c>
      <c r="G50" s="1">
        <f t="shared" si="19"/>
        <v>13</v>
      </c>
      <c r="H50" s="1">
        <f t="shared" si="20"/>
        <v>188</v>
      </c>
    </row>
    <row r="51" spans="1:8">
      <c r="A51" s="2">
        <v>25</v>
      </c>
      <c r="B51" s="5" t="s">
        <v>18</v>
      </c>
      <c r="C51" s="2">
        <v>26</v>
      </c>
      <c r="D51" s="2">
        <f t="shared" si="17"/>
        <v>3911</v>
      </c>
      <c r="E51" s="7">
        <f t="shared" si="18"/>
        <v>86.872501110617506</v>
      </c>
      <c r="F51" s="1" t="s">
        <v>117</v>
      </c>
      <c r="G51" s="1">
        <f t="shared" si="19"/>
        <v>13</v>
      </c>
      <c r="H51" s="1">
        <f t="shared" si="20"/>
        <v>201</v>
      </c>
    </row>
    <row r="52" spans="1:8">
      <c r="A52" s="2">
        <v>25</v>
      </c>
      <c r="B52" s="1" t="s">
        <v>19</v>
      </c>
      <c r="C52" s="4">
        <v>25</v>
      </c>
      <c r="D52" s="2">
        <f t="shared" si="17"/>
        <v>3936</v>
      </c>
      <c r="E52" s="7">
        <f t="shared" si="18"/>
        <v>87.427809862283439</v>
      </c>
      <c r="F52" s="1" t="s">
        <v>117</v>
      </c>
      <c r="G52" s="1">
        <f t="shared" si="19"/>
        <v>13</v>
      </c>
      <c r="H52" s="1">
        <f t="shared" si="20"/>
        <v>214</v>
      </c>
    </row>
    <row r="53" spans="1:8">
      <c r="A53" s="2">
        <v>41</v>
      </c>
      <c r="B53" s="1" t="s">
        <v>77</v>
      </c>
      <c r="C53" s="2">
        <v>23</v>
      </c>
      <c r="D53" s="2">
        <f t="shared" si="17"/>
        <v>3959</v>
      </c>
      <c r="E53" s="7">
        <f t="shared" si="18"/>
        <v>87.938693913816081</v>
      </c>
      <c r="F53" s="1" t="s">
        <v>117</v>
      </c>
      <c r="G53" s="1">
        <f t="shared" si="19"/>
        <v>12</v>
      </c>
      <c r="H53" s="1">
        <f t="shared" si="20"/>
        <v>226</v>
      </c>
    </row>
    <row r="54" spans="1:8">
      <c r="A54" s="2">
        <v>25</v>
      </c>
      <c r="B54" s="1" t="s">
        <v>20</v>
      </c>
      <c r="C54" s="4">
        <v>22</v>
      </c>
      <c r="D54" s="2">
        <f t="shared" si="17"/>
        <v>3981</v>
      </c>
      <c r="E54" s="7">
        <f t="shared" si="18"/>
        <v>88.427365615282099</v>
      </c>
      <c r="F54" s="1" t="s">
        <v>117</v>
      </c>
      <c r="G54" s="1">
        <f t="shared" si="19"/>
        <v>11</v>
      </c>
      <c r="H54" s="1">
        <f t="shared" si="20"/>
        <v>237</v>
      </c>
    </row>
    <row r="55" spans="1:8">
      <c r="A55" s="2">
        <v>70</v>
      </c>
      <c r="B55" s="1" t="s">
        <v>103</v>
      </c>
      <c r="C55" s="2">
        <v>22</v>
      </c>
      <c r="D55" s="2">
        <f t="shared" si="17"/>
        <v>4003</v>
      </c>
      <c r="E55" s="7">
        <f t="shared" si="18"/>
        <v>88.916037316748103</v>
      </c>
      <c r="F55" s="1" t="s">
        <v>117</v>
      </c>
      <c r="G55" s="1">
        <f t="shared" si="19"/>
        <v>11</v>
      </c>
      <c r="H55" s="1">
        <f t="shared" si="20"/>
        <v>248</v>
      </c>
    </row>
    <row r="56" spans="1:8">
      <c r="A56" s="2">
        <v>48</v>
      </c>
      <c r="B56" s="1" t="s">
        <v>97</v>
      </c>
      <c r="C56" s="2">
        <v>21</v>
      </c>
      <c r="D56" s="2">
        <f t="shared" si="17"/>
        <v>4024</v>
      </c>
      <c r="E56" s="7">
        <f t="shared" si="18"/>
        <v>89.382496668147496</v>
      </c>
      <c r="F56" s="1" t="s">
        <v>117</v>
      </c>
      <c r="G56" s="1">
        <f t="shared" si="19"/>
        <v>11</v>
      </c>
      <c r="H56" s="1">
        <f t="shared" si="20"/>
        <v>259</v>
      </c>
    </row>
    <row r="57" spans="1:8">
      <c r="A57" s="2">
        <v>43</v>
      </c>
      <c r="B57" s="1" t="s">
        <v>34</v>
      </c>
      <c r="C57" s="2">
        <v>21</v>
      </c>
      <c r="D57" s="2">
        <f t="shared" si="17"/>
        <v>4045</v>
      </c>
      <c r="E57" s="7">
        <f t="shared" si="18"/>
        <v>89.848956019546861</v>
      </c>
      <c r="F57" s="1" t="s">
        <v>117</v>
      </c>
      <c r="G57" s="1">
        <f t="shared" si="19"/>
        <v>11</v>
      </c>
      <c r="H57" s="1">
        <f t="shared" si="20"/>
        <v>270</v>
      </c>
    </row>
    <row r="58" spans="1:8">
      <c r="A58" s="2">
        <v>44</v>
      </c>
      <c r="B58" s="6" t="s">
        <v>93</v>
      </c>
      <c r="C58" s="2">
        <v>21</v>
      </c>
      <c r="D58" s="2">
        <f t="shared" si="17"/>
        <v>4066</v>
      </c>
      <c r="E58" s="7">
        <f t="shared" si="18"/>
        <v>90.315415370946255</v>
      </c>
      <c r="F58" s="1" t="s">
        <v>117</v>
      </c>
      <c r="G58" s="1">
        <f t="shared" si="19"/>
        <v>11</v>
      </c>
      <c r="H58" s="1">
        <f t="shared" si="20"/>
        <v>281</v>
      </c>
    </row>
    <row r="59" spans="1:8">
      <c r="A59" s="2">
        <v>41</v>
      </c>
      <c r="B59" s="1" t="s">
        <v>81</v>
      </c>
      <c r="C59" s="2">
        <v>20</v>
      </c>
      <c r="D59" s="2">
        <f t="shared" si="17"/>
        <v>4086</v>
      </c>
      <c r="E59" s="7">
        <f t="shared" si="18"/>
        <v>90.759662372278981</v>
      </c>
      <c r="F59" s="1" t="s">
        <v>117</v>
      </c>
      <c r="G59" s="1">
        <f t="shared" si="19"/>
        <v>10</v>
      </c>
      <c r="H59" s="1">
        <f t="shared" si="20"/>
        <v>291</v>
      </c>
    </row>
    <row r="60" spans="1:8">
      <c r="A60" s="2">
        <v>48</v>
      </c>
      <c r="B60" s="5" t="s">
        <v>47</v>
      </c>
      <c r="C60" s="2">
        <v>20</v>
      </c>
      <c r="D60" s="2">
        <f t="shared" si="17"/>
        <v>4106</v>
      </c>
      <c r="E60" s="7">
        <f t="shared" si="18"/>
        <v>91.203909373611722</v>
      </c>
      <c r="F60" s="1" t="s">
        <v>117</v>
      </c>
      <c r="G60" s="1">
        <f t="shared" si="19"/>
        <v>10</v>
      </c>
      <c r="H60" s="1">
        <f t="shared" si="20"/>
        <v>301</v>
      </c>
    </row>
    <row r="61" spans="1:8">
      <c r="A61" s="2">
        <v>44</v>
      </c>
      <c r="B61" s="1" t="s">
        <v>94</v>
      </c>
      <c r="C61" s="4">
        <v>20</v>
      </c>
      <c r="D61" s="2">
        <f t="shared" si="17"/>
        <v>4126</v>
      </c>
      <c r="E61" s="7">
        <f t="shared" si="18"/>
        <v>91.648156374944463</v>
      </c>
      <c r="F61" s="1" t="s">
        <v>117</v>
      </c>
      <c r="G61" s="1">
        <f t="shared" si="19"/>
        <v>10</v>
      </c>
      <c r="H61" s="1">
        <f t="shared" si="20"/>
        <v>311</v>
      </c>
    </row>
    <row r="62" spans="1:8">
      <c r="A62" s="2">
        <v>49</v>
      </c>
      <c r="B62" s="1" t="s">
        <v>49</v>
      </c>
      <c r="C62" s="2">
        <v>20</v>
      </c>
      <c r="D62" s="2">
        <f t="shared" si="17"/>
        <v>4146</v>
      </c>
      <c r="E62" s="7">
        <f t="shared" si="18"/>
        <v>92.092403376277204</v>
      </c>
      <c r="F62" s="1" t="s">
        <v>117</v>
      </c>
      <c r="G62" s="1">
        <f t="shared" si="19"/>
        <v>10</v>
      </c>
      <c r="H62" s="1">
        <f t="shared" si="20"/>
        <v>321</v>
      </c>
    </row>
    <row r="63" spans="1:8">
      <c r="A63" s="2">
        <v>48</v>
      </c>
      <c r="B63" s="5" t="s">
        <v>45</v>
      </c>
      <c r="C63" s="4">
        <v>19</v>
      </c>
      <c r="D63" s="2">
        <f t="shared" si="17"/>
        <v>4165</v>
      </c>
      <c r="E63" s="7">
        <f t="shared" si="18"/>
        <v>92.514438027543306</v>
      </c>
      <c r="F63" s="1" t="s">
        <v>117</v>
      </c>
      <c r="G63" s="1">
        <f t="shared" si="19"/>
        <v>10</v>
      </c>
      <c r="H63" s="1">
        <f t="shared" si="20"/>
        <v>331</v>
      </c>
    </row>
    <row r="64" spans="1:8">
      <c r="A64" s="2">
        <v>43</v>
      </c>
      <c r="B64" s="1" t="s">
        <v>38</v>
      </c>
      <c r="C64" s="4">
        <v>16</v>
      </c>
      <c r="D64" s="2">
        <f t="shared" si="17"/>
        <v>4181</v>
      </c>
      <c r="E64" s="7">
        <f t="shared" si="18"/>
        <v>92.869835628609508</v>
      </c>
      <c r="F64" s="1" t="s">
        <v>117</v>
      </c>
      <c r="G64" s="1">
        <f t="shared" si="19"/>
        <v>8</v>
      </c>
      <c r="H64" s="1">
        <f t="shared" si="20"/>
        <v>339</v>
      </c>
    </row>
    <row r="65" spans="1:8">
      <c r="A65" s="2">
        <v>44</v>
      </c>
      <c r="B65" s="1" t="s">
        <v>90</v>
      </c>
      <c r="C65" s="2">
        <v>16</v>
      </c>
      <c r="D65" s="2">
        <f t="shared" si="17"/>
        <v>4197</v>
      </c>
      <c r="E65" s="7">
        <f t="shared" si="18"/>
        <v>93.225233229675695</v>
      </c>
      <c r="F65" s="1" t="s">
        <v>117</v>
      </c>
      <c r="G65" s="1">
        <f t="shared" si="19"/>
        <v>8</v>
      </c>
      <c r="H65" s="1">
        <f t="shared" si="20"/>
        <v>347</v>
      </c>
    </row>
    <row r="66" spans="1:8">
      <c r="A66" s="2">
        <v>48</v>
      </c>
      <c r="B66" s="5" t="s">
        <v>42</v>
      </c>
      <c r="C66" s="2">
        <v>15</v>
      </c>
      <c r="D66" s="2">
        <f t="shared" si="17"/>
        <v>4212</v>
      </c>
      <c r="E66" s="7">
        <f>(D66/4502)*100</f>
        <v>93.558418480675257</v>
      </c>
      <c r="F66" s="1" t="s">
        <v>117</v>
      </c>
      <c r="G66" s="1">
        <f t="shared" si="19"/>
        <v>8</v>
      </c>
      <c r="H66" s="1">
        <f t="shared" si="20"/>
        <v>355</v>
      </c>
    </row>
    <row r="67" spans="1:8">
      <c r="A67" s="2">
        <v>20</v>
      </c>
      <c r="B67" s="5" t="s">
        <v>75</v>
      </c>
      <c r="C67" s="2">
        <v>15</v>
      </c>
      <c r="D67" s="2">
        <f t="shared" si="17"/>
        <v>4227</v>
      </c>
      <c r="E67" s="7">
        <f t="shared" ref="E67:E88" si="21">(D67/4502)*100</f>
        <v>93.891603731674806</v>
      </c>
      <c r="F67" s="1" t="s">
        <v>117</v>
      </c>
      <c r="G67" s="1">
        <f t="shared" si="19"/>
        <v>8</v>
      </c>
      <c r="H67" s="1">
        <f t="shared" si="20"/>
        <v>363</v>
      </c>
    </row>
    <row r="68" spans="1:8">
      <c r="A68" s="2">
        <v>48</v>
      </c>
      <c r="B68" s="5" t="s">
        <v>46</v>
      </c>
      <c r="C68" s="4">
        <v>13</v>
      </c>
      <c r="D68" s="2">
        <f t="shared" si="17"/>
        <v>4240</v>
      </c>
      <c r="E68" s="7">
        <f t="shared" si="21"/>
        <v>94.180364282541092</v>
      </c>
      <c r="F68" s="1" t="s">
        <v>117</v>
      </c>
      <c r="G68" s="1">
        <f t="shared" si="19"/>
        <v>7</v>
      </c>
      <c r="H68" s="1">
        <f t="shared" si="20"/>
        <v>370</v>
      </c>
    </row>
    <row r="69" spans="1:8">
      <c r="A69" s="2">
        <v>25</v>
      </c>
      <c r="B69" s="1" t="s">
        <v>16</v>
      </c>
      <c r="C69" s="2">
        <v>13</v>
      </c>
      <c r="D69" s="2">
        <f t="shared" si="17"/>
        <v>4253</v>
      </c>
      <c r="E69" s="7">
        <f t="shared" si="21"/>
        <v>94.469124833407363</v>
      </c>
      <c r="F69" s="1" t="s">
        <v>117</v>
      </c>
      <c r="G69" s="1">
        <f t="shared" si="19"/>
        <v>7</v>
      </c>
      <c r="H69" s="1">
        <f t="shared" si="20"/>
        <v>377</v>
      </c>
    </row>
    <row r="70" spans="1:8">
      <c r="A70" s="2">
        <v>25</v>
      </c>
      <c r="B70" s="5" t="s">
        <v>17</v>
      </c>
      <c r="C70" s="2">
        <v>12</v>
      </c>
      <c r="D70" s="2">
        <f t="shared" si="17"/>
        <v>4265</v>
      </c>
      <c r="E70" s="7">
        <f t="shared" si="21"/>
        <v>94.735673034207025</v>
      </c>
      <c r="F70" s="1" t="s">
        <v>117</v>
      </c>
      <c r="G70" s="1">
        <f t="shared" si="19"/>
        <v>6</v>
      </c>
      <c r="H70" s="1">
        <f t="shared" si="20"/>
        <v>383</v>
      </c>
    </row>
    <row r="71" spans="1:8">
      <c r="A71" s="2">
        <v>41</v>
      </c>
      <c r="B71" s="1" t="s">
        <v>68</v>
      </c>
      <c r="C71" s="2">
        <v>11</v>
      </c>
      <c r="D71" s="2">
        <f t="shared" si="17"/>
        <v>4276</v>
      </c>
      <c r="E71" s="7">
        <f t="shared" si="21"/>
        <v>94.98000888494002</v>
      </c>
      <c r="F71" s="1" t="s">
        <v>117</v>
      </c>
      <c r="G71" s="1">
        <f t="shared" si="19"/>
        <v>6</v>
      </c>
      <c r="H71" s="1">
        <f t="shared" si="20"/>
        <v>389</v>
      </c>
    </row>
    <row r="72" spans="1:8">
      <c r="A72" s="2">
        <v>41</v>
      </c>
      <c r="B72" s="1" t="s">
        <v>67</v>
      </c>
      <c r="C72" s="2">
        <v>11</v>
      </c>
      <c r="D72" s="2">
        <f t="shared" si="17"/>
        <v>4287</v>
      </c>
      <c r="E72" s="7">
        <f t="shared" si="21"/>
        <v>95.224344735673043</v>
      </c>
      <c r="F72" s="1" t="s">
        <v>117</v>
      </c>
      <c r="G72" s="1">
        <f t="shared" si="19"/>
        <v>6</v>
      </c>
      <c r="H72" s="1">
        <f t="shared" si="20"/>
        <v>395</v>
      </c>
    </row>
    <row r="73" spans="1:8">
      <c r="A73" s="2">
        <v>70</v>
      </c>
      <c r="B73" s="3" t="s">
        <v>9</v>
      </c>
      <c r="C73" s="2">
        <v>11</v>
      </c>
      <c r="D73" s="2">
        <f t="shared" si="17"/>
        <v>4298</v>
      </c>
      <c r="E73" s="7">
        <f t="shared" si="21"/>
        <v>95.468680586406037</v>
      </c>
      <c r="F73" s="1" t="s">
        <v>117</v>
      </c>
      <c r="G73" s="1">
        <f t="shared" si="19"/>
        <v>6</v>
      </c>
      <c r="H73" s="1">
        <f t="shared" si="20"/>
        <v>401</v>
      </c>
    </row>
    <row r="74" spans="1:8">
      <c r="A74" s="2">
        <v>49</v>
      </c>
      <c r="B74" s="1" t="s">
        <v>104</v>
      </c>
      <c r="C74" s="2">
        <v>11</v>
      </c>
      <c r="D74" s="2">
        <f t="shared" si="17"/>
        <v>4309</v>
      </c>
      <c r="E74" s="7">
        <f t="shared" si="21"/>
        <v>95.713016437139061</v>
      </c>
      <c r="F74" s="1" t="s">
        <v>117</v>
      </c>
      <c r="G74" s="1">
        <f t="shared" si="19"/>
        <v>6</v>
      </c>
      <c r="H74" s="1">
        <f t="shared" si="20"/>
        <v>407</v>
      </c>
    </row>
    <row r="75" spans="1:8">
      <c r="A75" s="2">
        <v>41</v>
      </c>
      <c r="B75" s="1" t="s">
        <v>82</v>
      </c>
      <c r="C75" s="2">
        <v>10</v>
      </c>
      <c r="D75" s="2">
        <f t="shared" si="17"/>
        <v>4319</v>
      </c>
      <c r="E75" s="7">
        <f t="shared" si="21"/>
        <v>95.935139937805431</v>
      </c>
      <c r="F75" s="1" t="s">
        <v>117</v>
      </c>
      <c r="G75" s="1">
        <f t="shared" si="19"/>
        <v>5</v>
      </c>
      <c r="H75" s="1">
        <f t="shared" si="20"/>
        <v>412</v>
      </c>
    </row>
    <row r="76" spans="1:8">
      <c r="A76" s="2">
        <v>48</v>
      </c>
      <c r="B76" s="1" t="s">
        <v>89</v>
      </c>
      <c r="C76" s="4">
        <v>10</v>
      </c>
      <c r="D76" s="2">
        <f t="shared" si="17"/>
        <v>4329</v>
      </c>
      <c r="E76" s="7">
        <f t="shared" si="21"/>
        <v>96.157263438471787</v>
      </c>
      <c r="F76" s="1" t="s">
        <v>117</v>
      </c>
      <c r="G76" s="1">
        <f t="shared" si="19"/>
        <v>5</v>
      </c>
      <c r="H76" s="1">
        <f t="shared" si="20"/>
        <v>417</v>
      </c>
    </row>
    <row r="77" spans="1:8">
      <c r="A77" s="2">
        <v>49</v>
      </c>
      <c r="B77" s="6" t="s">
        <v>106</v>
      </c>
      <c r="C77" s="2">
        <v>10</v>
      </c>
      <c r="D77" s="2">
        <f t="shared" si="17"/>
        <v>4339</v>
      </c>
      <c r="E77" s="7">
        <f t="shared" si="21"/>
        <v>96.379386939138158</v>
      </c>
      <c r="F77" s="1" t="s">
        <v>117</v>
      </c>
      <c r="G77" s="1">
        <f t="shared" si="19"/>
        <v>5</v>
      </c>
      <c r="H77" s="1">
        <f t="shared" si="20"/>
        <v>422</v>
      </c>
    </row>
    <row r="78" spans="1:8">
      <c r="A78" s="2">
        <v>20</v>
      </c>
      <c r="B78" s="1" t="s">
        <v>76</v>
      </c>
      <c r="C78" s="2">
        <v>10</v>
      </c>
      <c r="D78" s="2">
        <f t="shared" si="17"/>
        <v>4349</v>
      </c>
      <c r="E78" s="7">
        <f t="shared" si="21"/>
        <v>96.601510439804528</v>
      </c>
      <c r="F78" s="1" t="s">
        <v>117</v>
      </c>
      <c r="G78" s="1">
        <f t="shared" si="19"/>
        <v>5</v>
      </c>
      <c r="H78" s="1">
        <f t="shared" si="20"/>
        <v>427</v>
      </c>
    </row>
    <row r="79" spans="1:8">
      <c r="A79" s="2">
        <v>41</v>
      </c>
      <c r="B79" s="1" t="s">
        <v>66</v>
      </c>
      <c r="C79" s="4">
        <v>9</v>
      </c>
      <c r="D79" s="2">
        <f t="shared" si="17"/>
        <v>4358</v>
      </c>
      <c r="E79" s="7">
        <f t="shared" si="21"/>
        <v>96.801421590404274</v>
      </c>
      <c r="F79" s="1" t="s">
        <v>117</v>
      </c>
      <c r="G79" s="1">
        <f t="shared" si="19"/>
        <v>5</v>
      </c>
      <c r="H79" s="1">
        <f t="shared" si="20"/>
        <v>432</v>
      </c>
    </row>
    <row r="80" spans="1:8">
      <c r="A80" s="2">
        <v>43</v>
      </c>
      <c r="B80" s="1" t="s">
        <v>41</v>
      </c>
      <c r="C80" s="2">
        <v>9</v>
      </c>
      <c r="D80" s="2">
        <f t="shared" si="17"/>
        <v>4367</v>
      </c>
      <c r="E80" s="7">
        <f t="shared" si="21"/>
        <v>97.001332741003992</v>
      </c>
      <c r="F80" s="1" t="s">
        <v>117</v>
      </c>
      <c r="G80" s="1">
        <f t="shared" si="19"/>
        <v>5</v>
      </c>
      <c r="H80" s="1">
        <f t="shared" si="20"/>
        <v>437</v>
      </c>
    </row>
    <row r="81" spans="1:8">
      <c r="A81" s="2">
        <v>48</v>
      </c>
      <c r="B81" s="5" t="s">
        <v>44</v>
      </c>
      <c r="C81" s="4">
        <v>9</v>
      </c>
      <c r="D81" s="2">
        <f t="shared" si="17"/>
        <v>4376</v>
      </c>
      <c r="E81" s="7">
        <f t="shared" si="21"/>
        <v>97.201243891603724</v>
      </c>
      <c r="F81" s="1" t="s">
        <v>117</v>
      </c>
      <c r="G81" s="1">
        <f t="shared" si="19"/>
        <v>5</v>
      </c>
      <c r="H81" s="1">
        <f t="shared" si="20"/>
        <v>442</v>
      </c>
    </row>
    <row r="82" spans="1:8">
      <c r="A82" s="2">
        <v>49</v>
      </c>
      <c r="B82" s="6" t="s">
        <v>101</v>
      </c>
      <c r="C82" s="2">
        <v>9</v>
      </c>
      <c r="D82" s="2">
        <f t="shared" si="17"/>
        <v>4385</v>
      </c>
      <c r="E82" s="7">
        <f t="shared" si="21"/>
        <v>97.40115504220347</v>
      </c>
      <c r="F82" s="1" t="s">
        <v>117</v>
      </c>
      <c r="G82" s="1">
        <f t="shared" si="19"/>
        <v>5</v>
      </c>
      <c r="H82" s="1">
        <f t="shared" si="20"/>
        <v>447</v>
      </c>
    </row>
    <row r="83" spans="1:8">
      <c r="A83" s="2">
        <v>49</v>
      </c>
      <c r="B83" s="1" t="s">
        <v>105</v>
      </c>
      <c r="C83" s="2">
        <v>9</v>
      </c>
      <c r="D83" s="2">
        <f>(C83+D82)</f>
        <v>4394</v>
      </c>
      <c r="E83" s="7">
        <f t="shared" si="21"/>
        <v>97.601066192803202</v>
      </c>
      <c r="F83" s="1" t="s">
        <v>117</v>
      </c>
      <c r="G83" s="1">
        <f t="shared" si="19"/>
        <v>5</v>
      </c>
      <c r="H83" s="1">
        <f t="shared" si="20"/>
        <v>452</v>
      </c>
    </row>
    <row r="84" spans="1:8">
      <c r="A84" s="2">
        <v>20</v>
      </c>
      <c r="B84" s="1" t="s">
        <v>72</v>
      </c>
      <c r="C84" s="2">
        <v>9</v>
      </c>
      <c r="D84" s="2">
        <f t="shared" si="17"/>
        <v>4403</v>
      </c>
      <c r="E84" s="7">
        <f t="shared" si="21"/>
        <v>97.800977343402934</v>
      </c>
      <c r="F84" s="1" t="s">
        <v>117</v>
      </c>
      <c r="G84" s="1">
        <f t="shared" si="19"/>
        <v>5</v>
      </c>
      <c r="H84" s="1">
        <f t="shared" si="20"/>
        <v>457</v>
      </c>
    </row>
    <row r="85" spans="1:8">
      <c r="A85" s="2">
        <v>49</v>
      </c>
      <c r="B85" s="1" t="s">
        <v>5</v>
      </c>
      <c r="C85" s="2">
        <v>9</v>
      </c>
      <c r="D85" s="2">
        <f t="shared" si="17"/>
        <v>4412</v>
      </c>
      <c r="E85" s="7">
        <f t="shared" si="21"/>
        <v>98.000888494002666</v>
      </c>
      <c r="F85" s="1" t="s">
        <v>117</v>
      </c>
      <c r="G85" s="1">
        <f t="shared" si="19"/>
        <v>5</v>
      </c>
      <c r="H85" s="1">
        <f t="shared" si="20"/>
        <v>462</v>
      </c>
    </row>
    <row r="86" spans="1:8">
      <c r="A86" s="2">
        <v>40</v>
      </c>
      <c r="B86" s="1" t="s">
        <v>52</v>
      </c>
      <c r="C86" s="4">
        <v>8</v>
      </c>
      <c r="D86" s="2">
        <f t="shared" si="17"/>
        <v>4420</v>
      </c>
      <c r="E86" s="7">
        <f t="shared" si="21"/>
        <v>98.17858729453576</v>
      </c>
      <c r="F86" s="1" t="s">
        <v>117</v>
      </c>
      <c r="G86" s="1">
        <f t="shared" si="19"/>
        <v>4</v>
      </c>
      <c r="H86" s="1">
        <f t="shared" si="20"/>
        <v>466</v>
      </c>
    </row>
    <row r="87" spans="1:8">
      <c r="A87" s="2">
        <v>20</v>
      </c>
      <c r="B87" s="1" t="s">
        <v>73</v>
      </c>
      <c r="C87" s="2">
        <v>8</v>
      </c>
      <c r="D87" s="2">
        <f t="shared" si="17"/>
        <v>4428</v>
      </c>
      <c r="E87" s="7">
        <f t="shared" si="21"/>
        <v>98.356286095068853</v>
      </c>
      <c r="F87" s="1" t="s">
        <v>117</v>
      </c>
      <c r="G87" s="1">
        <f t="shared" si="19"/>
        <v>4</v>
      </c>
      <c r="H87" s="1">
        <f t="shared" si="20"/>
        <v>470</v>
      </c>
    </row>
    <row r="88" spans="1:8">
      <c r="A88" s="2">
        <v>20</v>
      </c>
      <c r="B88" s="6" t="s">
        <v>74</v>
      </c>
      <c r="C88" s="4">
        <v>7</v>
      </c>
      <c r="D88" s="2">
        <f t="shared" si="17"/>
        <v>4435</v>
      </c>
      <c r="E88" s="7">
        <f t="shared" si="21"/>
        <v>98.511772545535308</v>
      </c>
      <c r="F88" s="1" t="s">
        <v>117</v>
      </c>
      <c r="G88" s="1">
        <f t="shared" ref="G88:G101" si="22">ROUNDUP(C88/$J$5,0)</f>
        <v>4</v>
      </c>
      <c r="H88" s="1">
        <f t="shared" ref="H88:H103" si="23">H87+G88</f>
        <v>474</v>
      </c>
    </row>
    <row r="89" spans="1:8">
      <c r="A89" s="2">
        <v>41</v>
      </c>
      <c r="B89" s="1" t="s">
        <v>71</v>
      </c>
      <c r="C89" s="2">
        <v>6</v>
      </c>
      <c r="D89" s="2">
        <f>(C89+D88)</f>
        <v>4441</v>
      </c>
      <c r="E89" s="7">
        <f>(D89/4502)*100</f>
        <v>98.645046645935139</v>
      </c>
      <c r="F89" s="1" t="s">
        <v>117</v>
      </c>
      <c r="G89" s="1">
        <f t="shared" si="22"/>
        <v>3</v>
      </c>
      <c r="H89" s="1">
        <f t="shared" si="23"/>
        <v>477</v>
      </c>
    </row>
    <row r="90" spans="1:8">
      <c r="A90" s="2">
        <v>10</v>
      </c>
      <c r="B90" s="6" t="s">
        <v>26</v>
      </c>
      <c r="C90" s="2">
        <v>6</v>
      </c>
      <c r="D90" s="2">
        <f>(C90+D89)</f>
        <v>4447</v>
      </c>
      <c r="E90" s="7">
        <f>(D90/4502)*100</f>
        <v>98.778320746334956</v>
      </c>
      <c r="F90" s="1" t="s">
        <v>117</v>
      </c>
      <c r="G90" s="1">
        <f t="shared" si="22"/>
        <v>3</v>
      </c>
      <c r="H90" s="1">
        <f t="shared" si="23"/>
        <v>480</v>
      </c>
    </row>
    <row r="91" spans="1:8">
      <c r="A91" s="2">
        <v>75</v>
      </c>
      <c r="B91" s="1" t="s">
        <v>64</v>
      </c>
      <c r="C91" s="2">
        <v>5</v>
      </c>
      <c r="D91" s="2">
        <f>(C91+D90)</f>
        <v>4452</v>
      </c>
      <c r="E91" s="7">
        <f t="shared" ref="E91:E116" si="24">(D91/4502)*100</f>
        <v>98.889382496668148</v>
      </c>
      <c r="F91" s="1" t="s">
        <v>117</v>
      </c>
      <c r="G91" s="1">
        <f t="shared" si="22"/>
        <v>3</v>
      </c>
      <c r="H91" s="1">
        <f t="shared" si="23"/>
        <v>483</v>
      </c>
    </row>
    <row r="92" spans="1:8">
      <c r="A92" s="2">
        <v>75</v>
      </c>
      <c r="B92" s="1" t="s">
        <v>63</v>
      </c>
      <c r="C92" s="2">
        <v>5</v>
      </c>
      <c r="D92" s="2">
        <f>(C92+D91)</f>
        <v>4457</v>
      </c>
      <c r="E92" s="7">
        <f t="shared" si="24"/>
        <v>99.000444247001326</v>
      </c>
      <c r="F92" s="1" t="s">
        <v>117</v>
      </c>
      <c r="G92" s="1">
        <f t="shared" si="22"/>
        <v>3</v>
      </c>
      <c r="H92" s="1">
        <f t="shared" si="23"/>
        <v>486</v>
      </c>
    </row>
    <row r="93" spans="1:8">
      <c r="A93" s="2">
        <v>49</v>
      </c>
      <c r="B93" s="1" t="s">
        <v>51</v>
      </c>
      <c r="C93" s="2">
        <v>5</v>
      </c>
      <c r="D93" s="2">
        <f t="shared" ref="D93:D116" si="25">(C93+D92)</f>
        <v>4462</v>
      </c>
      <c r="E93" s="7">
        <f t="shared" si="24"/>
        <v>99.111505997334518</v>
      </c>
      <c r="F93" s="1" t="s">
        <v>117</v>
      </c>
      <c r="G93" s="1">
        <f t="shared" si="22"/>
        <v>3</v>
      </c>
      <c r="H93" s="1">
        <f t="shared" si="23"/>
        <v>489</v>
      </c>
    </row>
    <row r="94" spans="1:8">
      <c r="A94" s="2">
        <v>10</v>
      </c>
      <c r="B94" s="1" t="s">
        <v>27</v>
      </c>
      <c r="C94" s="2">
        <v>5</v>
      </c>
      <c r="D94" s="2">
        <f t="shared" si="25"/>
        <v>4467</v>
      </c>
      <c r="E94" s="7">
        <f t="shared" si="24"/>
        <v>99.222567747667696</v>
      </c>
      <c r="F94" s="1" t="s">
        <v>117</v>
      </c>
      <c r="G94" s="1">
        <f t="shared" si="22"/>
        <v>3</v>
      </c>
      <c r="H94" s="1">
        <f t="shared" si="23"/>
        <v>492</v>
      </c>
    </row>
    <row r="95" spans="1:8">
      <c r="A95" s="2">
        <v>49</v>
      </c>
      <c r="B95" s="1" t="s">
        <v>28</v>
      </c>
      <c r="C95" s="2">
        <v>4</v>
      </c>
      <c r="D95" s="2">
        <f t="shared" si="25"/>
        <v>4471</v>
      </c>
      <c r="E95" s="7">
        <f t="shared" si="24"/>
        <v>99.31141714793425</v>
      </c>
      <c r="F95" s="1" t="s">
        <v>117</v>
      </c>
      <c r="G95" s="1">
        <f t="shared" si="22"/>
        <v>2</v>
      </c>
      <c r="H95" s="1">
        <f t="shared" si="23"/>
        <v>494</v>
      </c>
    </row>
    <row r="96" spans="1:8">
      <c r="A96" s="2">
        <v>10</v>
      </c>
      <c r="B96" s="5" t="s">
        <v>23</v>
      </c>
      <c r="C96" s="2">
        <v>4</v>
      </c>
      <c r="D96" s="2">
        <f t="shared" si="25"/>
        <v>4475</v>
      </c>
      <c r="E96" s="7">
        <f t="shared" si="24"/>
        <v>99.400266548200804</v>
      </c>
      <c r="F96" s="1" t="s">
        <v>117</v>
      </c>
      <c r="G96" s="1">
        <f t="shared" si="22"/>
        <v>2</v>
      </c>
      <c r="H96" s="1">
        <f t="shared" si="23"/>
        <v>496</v>
      </c>
    </row>
    <row r="97" spans="1:8">
      <c r="A97" s="2">
        <v>10</v>
      </c>
      <c r="B97" s="1" t="s">
        <v>24</v>
      </c>
      <c r="C97" s="2">
        <v>4</v>
      </c>
      <c r="D97" s="2">
        <f t="shared" si="25"/>
        <v>4479</v>
      </c>
      <c r="E97" s="7">
        <f t="shared" si="24"/>
        <v>99.489115948467344</v>
      </c>
      <c r="F97" s="1" t="s">
        <v>117</v>
      </c>
      <c r="G97" s="1">
        <f t="shared" si="22"/>
        <v>2</v>
      </c>
      <c r="H97" s="1">
        <f t="shared" si="23"/>
        <v>498</v>
      </c>
    </row>
    <row r="98" spans="1:8">
      <c r="A98" s="2">
        <v>41</v>
      </c>
      <c r="B98" s="1" t="s">
        <v>69</v>
      </c>
      <c r="C98" s="2">
        <v>3</v>
      </c>
      <c r="D98" s="2">
        <f t="shared" si="25"/>
        <v>4482</v>
      </c>
      <c r="E98" s="7">
        <f t="shared" si="24"/>
        <v>99.555752998667259</v>
      </c>
      <c r="F98" s="1" t="s">
        <v>117</v>
      </c>
      <c r="G98" s="1">
        <f t="shared" si="22"/>
        <v>2</v>
      </c>
      <c r="H98" s="1">
        <f t="shared" si="23"/>
        <v>500</v>
      </c>
    </row>
    <row r="99" spans="1:8">
      <c r="A99" s="2">
        <v>43</v>
      </c>
      <c r="B99" s="1" t="s">
        <v>38</v>
      </c>
      <c r="C99" s="2">
        <v>3</v>
      </c>
      <c r="D99" s="2">
        <f t="shared" si="25"/>
        <v>4485</v>
      </c>
      <c r="E99" s="7">
        <f t="shared" si="24"/>
        <v>99.622390048867175</v>
      </c>
      <c r="F99" s="1" t="s">
        <v>117</v>
      </c>
      <c r="G99" s="1">
        <f t="shared" si="22"/>
        <v>2</v>
      </c>
      <c r="H99" s="1">
        <f t="shared" si="23"/>
        <v>502</v>
      </c>
    </row>
    <row r="100" spans="1:8">
      <c r="A100" s="2">
        <v>10</v>
      </c>
      <c r="B100" s="6" t="s">
        <v>25</v>
      </c>
      <c r="C100" s="2">
        <v>3</v>
      </c>
      <c r="D100" s="2">
        <f t="shared" si="25"/>
        <v>4488</v>
      </c>
      <c r="E100" s="7">
        <f t="shared" si="24"/>
        <v>99.68902709906709</v>
      </c>
      <c r="F100" s="1" t="s">
        <v>117</v>
      </c>
      <c r="G100" s="1">
        <f t="shared" si="22"/>
        <v>2</v>
      </c>
      <c r="H100" s="1">
        <f t="shared" si="23"/>
        <v>504</v>
      </c>
    </row>
    <row r="101" spans="1:8">
      <c r="A101" s="2">
        <v>49</v>
      </c>
      <c r="B101" s="5" t="s">
        <v>32</v>
      </c>
      <c r="C101" s="2">
        <v>3</v>
      </c>
      <c r="D101" s="2">
        <f t="shared" si="25"/>
        <v>4491</v>
      </c>
      <c r="E101" s="7">
        <f t="shared" si="24"/>
        <v>99.755664149266991</v>
      </c>
      <c r="F101" s="1" t="s">
        <v>117</v>
      </c>
      <c r="G101" s="1">
        <f t="shared" si="22"/>
        <v>2</v>
      </c>
      <c r="H101" s="1">
        <f t="shared" si="23"/>
        <v>506</v>
      </c>
    </row>
    <row r="102" spans="1:8">
      <c r="A102" s="33">
        <v>75</v>
      </c>
      <c r="B102" s="33" t="s">
        <v>61</v>
      </c>
      <c r="C102" s="32">
        <v>2</v>
      </c>
      <c r="D102" s="33">
        <f t="shared" si="25"/>
        <v>4493</v>
      </c>
      <c r="E102" s="33">
        <f t="shared" si="24"/>
        <v>99.800088849400268</v>
      </c>
      <c r="F102" s="1">
        <v>1</v>
      </c>
      <c r="G102" s="1">
        <f>ROUNDUP(C102/$J$6,0)</f>
        <v>2</v>
      </c>
      <c r="H102" s="1">
        <f>G102</f>
        <v>2</v>
      </c>
    </row>
    <row r="103" spans="1:8">
      <c r="A103" s="2">
        <v>41</v>
      </c>
      <c r="B103" s="1" t="s">
        <v>77</v>
      </c>
      <c r="C103" s="2">
        <v>2</v>
      </c>
      <c r="D103" s="2">
        <f t="shared" si="25"/>
        <v>4495</v>
      </c>
      <c r="E103" s="7">
        <f t="shared" si="24"/>
        <v>99.844513549533545</v>
      </c>
      <c r="F103" s="1" t="s">
        <v>117</v>
      </c>
      <c r="G103" s="1">
        <f>ROUNDUP(C103/$J$6,0)</f>
        <v>2</v>
      </c>
      <c r="H103" s="1">
        <f t="shared" si="23"/>
        <v>4</v>
      </c>
    </row>
    <row r="104" spans="1:8">
      <c r="A104" s="2">
        <v>49</v>
      </c>
      <c r="B104" s="5" t="s">
        <v>30</v>
      </c>
      <c r="C104" s="4">
        <v>2</v>
      </c>
      <c r="D104" s="2">
        <f t="shared" si="25"/>
        <v>4497</v>
      </c>
      <c r="E104" s="7">
        <f t="shared" si="24"/>
        <v>99.888938249666808</v>
      </c>
      <c r="F104" s="1" t="s">
        <v>117</v>
      </c>
      <c r="G104" s="1">
        <f t="shared" ref="G104:G116" si="26">ROUNDUP(C104/$J$6,0)</f>
        <v>2</v>
      </c>
      <c r="H104" s="1">
        <f t="shared" ref="H104:H116" si="27">H103+G104</f>
        <v>6</v>
      </c>
    </row>
    <row r="105" spans="1:8">
      <c r="A105" s="2">
        <v>49</v>
      </c>
      <c r="B105" s="5" t="s">
        <v>4</v>
      </c>
      <c r="C105" s="2">
        <v>2</v>
      </c>
      <c r="D105" s="2">
        <f t="shared" si="25"/>
        <v>4499</v>
      </c>
      <c r="E105" s="7">
        <f t="shared" si="24"/>
        <v>99.933362949800085</v>
      </c>
      <c r="F105" s="1" t="s">
        <v>117</v>
      </c>
      <c r="G105" s="1">
        <f t="shared" si="26"/>
        <v>2</v>
      </c>
      <c r="H105" s="1">
        <f t="shared" si="27"/>
        <v>8</v>
      </c>
    </row>
    <row r="106" spans="1:8">
      <c r="A106" s="2">
        <v>49</v>
      </c>
      <c r="B106" s="1" t="s">
        <v>33</v>
      </c>
      <c r="C106" s="2">
        <v>2</v>
      </c>
      <c r="D106" s="2">
        <f t="shared" si="25"/>
        <v>4501</v>
      </c>
      <c r="E106" s="7">
        <f t="shared" si="24"/>
        <v>99.977787649933362</v>
      </c>
      <c r="F106" s="1" t="s">
        <v>117</v>
      </c>
      <c r="G106" s="1">
        <f t="shared" si="26"/>
        <v>2</v>
      </c>
      <c r="H106" s="1">
        <f t="shared" si="27"/>
        <v>10</v>
      </c>
    </row>
    <row r="107" spans="1:8">
      <c r="A107" s="2">
        <v>49</v>
      </c>
      <c r="B107" s="1" t="s">
        <v>31</v>
      </c>
      <c r="C107" s="2">
        <v>2</v>
      </c>
      <c r="D107" s="2">
        <f t="shared" si="25"/>
        <v>4503</v>
      </c>
      <c r="E107" s="7">
        <f t="shared" si="24"/>
        <v>100.02221235006662</v>
      </c>
      <c r="F107" s="1" t="s">
        <v>117</v>
      </c>
      <c r="G107" s="1">
        <f t="shared" si="26"/>
        <v>2</v>
      </c>
      <c r="H107" s="1">
        <f t="shared" si="27"/>
        <v>12</v>
      </c>
    </row>
    <row r="108" spans="1:8">
      <c r="A108" s="2">
        <v>48</v>
      </c>
      <c r="B108" s="1" t="s">
        <v>70</v>
      </c>
      <c r="C108" s="2">
        <v>1</v>
      </c>
      <c r="D108" s="2">
        <f t="shared" si="25"/>
        <v>4504</v>
      </c>
      <c r="E108" s="7">
        <f t="shared" si="24"/>
        <v>100.04442470013328</v>
      </c>
      <c r="F108" s="1" t="s">
        <v>117</v>
      </c>
      <c r="G108" s="1">
        <f t="shared" si="26"/>
        <v>1</v>
      </c>
      <c r="H108" s="1">
        <f t="shared" si="27"/>
        <v>13</v>
      </c>
    </row>
    <row r="109" spans="1:8">
      <c r="A109" s="2">
        <v>40</v>
      </c>
      <c r="B109" s="1" t="s">
        <v>53</v>
      </c>
      <c r="C109" s="2">
        <v>1</v>
      </c>
      <c r="D109" s="2">
        <f t="shared" si="25"/>
        <v>4505</v>
      </c>
      <c r="E109" s="7">
        <f t="shared" si="24"/>
        <v>100.06663705019992</v>
      </c>
      <c r="F109" s="1" t="s">
        <v>117</v>
      </c>
      <c r="G109" s="1">
        <f t="shared" si="26"/>
        <v>1</v>
      </c>
      <c r="H109" s="1">
        <f t="shared" si="27"/>
        <v>14</v>
      </c>
    </row>
    <row r="110" spans="1:8">
      <c r="A110" s="2">
        <v>48</v>
      </c>
      <c r="B110" s="1" t="s">
        <v>96</v>
      </c>
      <c r="C110" s="4">
        <v>1</v>
      </c>
      <c r="D110" s="2">
        <f t="shared" si="25"/>
        <v>4506</v>
      </c>
      <c r="E110" s="7">
        <f t="shared" si="24"/>
        <v>100.08884940026654</v>
      </c>
      <c r="F110" s="1" t="s">
        <v>117</v>
      </c>
      <c r="G110" s="1">
        <f t="shared" si="26"/>
        <v>1</v>
      </c>
      <c r="H110" s="1">
        <f t="shared" si="27"/>
        <v>15</v>
      </c>
    </row>
    <row r="111" spans="1:8">
      <c r="A111" s="2">
        <v>43</v>
      </c>
      <c r="B111" s="1" t="s">
        <v>38</v>
      </c>
      <c r="C111" s="2">
        <v>1</v>
      </c>
      <c r="D111" s="2">
        <f t="shared" si="25"/>
        <v>4507</v>
      </c>
      <c r="E111" s="7">
        <f t="shared" si="24"/>
        <v>100.11106175033318</v>
      </c>
      <c r="F111" s="1" t="s">
        <v>117</v>
      </c>
      <c r="G111" s="1">
        <f t="shared" si="26"/>
        <v>1</v>
      </c>
      <c r="H111" s="1">
        <f t="shared" si="27"/>
        <v>16</v>
      </c>
    </row>
    <row r="112" spans="1:8">
      <c r="A112" s="2">
        <v>43</v>
      </c>
      <c r="B112" s="1" t="s">
        <v>39</v>
      </c>
      <c r="C112" s="4">
        <v>1</v>
      </c>
      <c r="D112" s="2">
        <f t="shared" si="25"/>
        <v>4508</v>
      </c>
      <c r="E112" s="7">
        <f t="shared" si="24"/>
        <v>100.13327410039983</v>
      </c>
      <c r="F112" s="1" t="s">
        <v>117</v>
      </c>
      <c r="G112" s="1">
        <f t="shared" si="26"/>
        <v>1</v>
      </c>
      <c r="H112" s="1">
        <f t="shared" si="27"/>
        <v>17</v>
      </c>
    </row>
    <row r="113" spans="1:8">
      <c r="A113" s="2">
        <v>49</v>
      </c>
      <c r="B113" s="1" t="s">
        <v>108</v>
      </c>
      <c r="C113" s="2">
        <v>1</v>
      </c>
      <c r="D113" s="2">
        <f t="shared" si="25"/>
        <v>4509</v>
      </c>
      <c r="E113" s="7">
        <f t="shared" si="24"/>
        <v>100.15548645046646</v>
      </c>
      <c r="F113" s="1" t="s">
        <v>117</v>
      </c>
      <c r="G113" s="1">
        <f t="shared" si="26"/>
        <v>1</v>
      </c>
      <c r="H113" s="1">
        <f t="shared" si="27"/>
        <v>18</v>
      </c>
    </row>
    <row r="114" spans="1:8">
      <c r="A114" s="2">
        <v>49</v>
      </c>
      <c r="B114" s="1" t="s">
        <v>107</v>
      </c>
      <c r="C114" s="4">
        <v>1</v>
      </c>
      <c r="D114" s="2">
        <f t="shared" si="25"/>
        <v>4510</v>
      </c>
      <c r="E114" s="7">
        <f t="shared" si="24"/>
        <v>100.17769880053309</v>
      </c>
      <c r="F114" s="1" t="s">
        <v>117</v>
      </c>
      <c r="G114" s="1">
        <f t="shared" si="26"/>
        <v>1</v>
      </c>
      <c r="H114" s="1">
        <f t="shared" si="27"/>
        <v>19</v>
      </c>
    </row>
    <row r="115" spans="1:8">
      <c r="A115" s="2">
        <v>49</v>
      </c>
      <c r="B115" s="1" t="s">
        <v>29</v>
      </c>
      <c r="C115" s="2">
        <v>1</v>
      </c>
      <c r="D115" s="2">
        <f t="shared" si="25"/>
        <v>4511</v>
      </c>
      <c r="E115" s="7">
        <f t="shared" si="24"/>
        <v>100.19991115059975</v>
      </c>
      <c r="F115" s="1" t="s">
        <v>117</v>
      </c>
      <c r="G115" s="1">
        <f t="shared" si="26"/>
        <v>1</v>
      </c>
      <c r="H115" s="1">
        <f t="shared" si="27"/>
        <v>20</v>
      </c>
    </row>
    <row r="116" spans="1:8">
      <c r="A116" s="2">
        <v>49</v>
      </c>
      <c r="B116" s="1" t="s">
        <v>91</v>
      </c>
      <c r="C116" s="4">
        <v>1</v>
      </c>
      <c r="D116" s="2">
        <f t="shared" si="25"/>
        <v>4512</v>
      </c>
      <c r="E116" s="7">
        <f t="shared" si="24"/>
        <v>100.22212350066637</v>
      </c>
      <c r="F116" s="1" t="s">
        <v>117</v>
      </c>
      <c r="G116" s="1">
        <f t="shared" si="26"/>
        <v>1</v>
      </c>
      <c r="H116" s="1">
        <f t="shared" si="27"/>
        <v>21</v>
      </c>
    </row>
  </sheetData>
  <phoneticPr fontId="0" type="noConversion"/>
  <printOptions horizontalCentered="1" headings="1" gridLines="1"/>
  <pageMargins left="0.78740157480314965" right="0.78740157480314965" top="0.98425196850393704" bottom="0.78740157480314965" header="0.51181102362204722" footer="0.51181102362204722"/>
  <pageSetup paperSize="9" scale="74" fitToHeight="2" orientation="portrait" r:id="rId1"/>
  <headerFooter alignWithMargins="0">
    <oddHeader>&amp;LCurso: almacenes&amp;Clibro: caso1.xls&amp;RHoja : estanterías(2)</oddHeader>
    <oddFooter>&amp;L &amp;R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7">
    <pageSetUpPr fitToPage="1"/>
  </sheetPr>
  <dimension ref="A1:AX121"/>
  <sheetViews>
    <sheetView zoomScaleNormal="100" workbookViewId="0">
      <selection activeCell="AE8" sqref="AE8"/>
    </sheetView>
  </sheetViews>
  <sheetFormatPr baseColWidth="10" defaultColWidth="11.42578125" defaultRowHeight="15"/>
  <cols>
    <col min="1" max="1" width="9.7109375" style="37" customWidth="1"/>
    <col min="2" max="2" width="33.28515625" style="37" customWidth="1"/>
    <col min="3" max="3" width="10.28515625" style="37" customWidth="1"/>
    <col min="4" max="4" width="10.7109375" style="37" customWidth="1"/>
    <col min="5" max="5" width="7.7109375" style="37" customWidth="1"/>
    <col min="6" max="6" width="8.85546875" style="37" customWidth="1"/>
    <col min="7" max="9" width="11.42578125" style="37"/>
    <col min="10" max="10" width="17.7109375" style="37" bestFit="1" customWidth="1"/>
    <col min="11" max="50" width="4.140625" style="37" customWidth="1"/>
    <col min="51" max="16384" width="11.42578125" style="37"/>
  </cols>
  <sheetData>
    <row r="1" spans="1:50" ht="38.25" customHeight="1">
      <c r="A1" s="87" t="s">
        <v>112</v>
      </c>
      <c r="B1" s="87" t="s">
        <v>113</v>
      </c>
      <c r="C1" s="87" t="s">
        <v>114</v>
      </c>
      <c r="D1" s="88" t="s">
        <v>134</v>
      </c>
      <c r="E1" s="88" t="s">
        <v>149</v>
      </c>
      <c r="F1" s="88" t="s">
        <v>150</v>
      </c>
      <c r="K1" s="89" t="s">
        <v>139</v>
      </c>
      <c r="L1" s="90" t="s">
        <v>139</v>
      </c>
      <c r="M1" s="90" t="s">
        <v>139</v>
      </c>
      <c r="N1" s="90" t="s">
        <v>139</v>
      </c>
      <c r="O1" s="90" t="s">
        <v>139</v>
      </c>
      <c r="P1" s="90" t="s">
        <v>139</v>
      </c>
      <c r="Q1" s="90" t="s">
        <v>139</v>
      </c>
      <c r="R1" s="90" t="s">
        <v>139</v>
      </c>
      <c r="S1" s="90" t="s">
        <v>139</v>
      </c>
      <c r="T1" s="90" t="s">
        <v>139</v>
      </c>
      <c r="U1" s="90" t="s">
        <v>139</v>
      </c>
      <c r="V1" s="90" t="s">
        <v>139</v>
      </c>
      <c r="W1" s="90" t="s">
        <v>139</v>
      </c>
      <c r="X1" s="90" t="s">
        <v>139</v>
      </c>
      <c r="Y1" s="90" t="s">
        <v>139</v>
      </c>
      <c r="Z1" s="90" t="s">
        <v>139</v>
      </c>
      <c r="AA1" s="90" t="s">
        <v>139</v>
      </c>
      <c r="AB1" s="90" t="s">
        <v>139</v>
      </c>
      <c r="AC1" s="90" t="s">
        <v>139</v>
      </c>
      <c r="AD1" s="90" t="s">
        <v>139</v>
      </c>
      <c r="AE1" s="90" t="s">
        <v>139</v>
      </c>
      <c r="AF1" s="90" t="s">
        <v>139</v>
      </c>
      <c r="AG1" s="90" t="s">
        <v>139</v>
      </c>
      <c r="AH1" s="90" t="s">
        <v>139</v>
      </c>
      <c r="AI1" s="90" t="s">
        <v>139</v>
      </c>
      <c r="AJ1" s="90" t="s">
        <v>139</v>
      </c>
      <c r="AK1" s="90" t="s">
        <v>139</v>
      </c>
      <c r="AL1" s="90" t="s">
        <v>139</v>
      </c>
      <c r="AM1" s="90" t="s">
        <v>139</v>
      </c>
      <c r="AN1" s="90" t="s">
        <v>139</v>
      </c>
      <c r="AO1" s="90" t="s">
        <v>139</v>
      </c>
      <c r="AP1" s="90" t="s">
        <v>139</v>
      </c>
      <c r="AQ1" s="90" t="s">
        <v>139</v>
      </c>
      <c r="AR1" s="90" t="s">
        <v>139</v>
      </c>
      <c r="AS1" s="90" t="s">
        <v>139</v>
      </c>
      <c r="AT1" s="90" t="s">
        <v>139</v>
      </c>
      <c r="AU1" s="90" t="s">
        <v>139</v>
      </c>
      <c r="AV1" s="90" t="s">
        <v>139</v>
      </c>
      <c r="AW1" s="90" t="s">
        <v>139</v>
      </c>
      <c r="AX1" s="91" t="s">
        <v>139</v>
      </c>
    </row>
    <row r="2" spans="1:50">
      <c r="A2" s="44">
        <v>55</v>
      </c>
      <c r="B2" s="37" t="s">
        <v>57</v>
      </c>
      <c r="C2" s="44">
        <v>337</v>
      </c>
      <c r="D2" s="37">
        <f>I3</f>
        <v>70</v>
      </c>
      <c r="E2" s="37">
        <f>ROUNDUP(C2/$I$3,0)</f>
        <v>5</v>
      </c>
      <c r="F2" s="37">
        <f>E2</f>
        <v>5</v>
      </c>
      <c r="H2" s="92" t="s">
        <v>118</v>
      </c>
      <c r="I2" s="92" t="s">
        <v>119</v>
      </c>
      <c r="J2" s="92" t="s">
        <v>126</v>
      </c>
      <c r="K2" s="93" t="s">
        <v>139</v>
      </c>
      <c r="L2" s="94" t="s">
        <v>139</v>
      </c>
      <c r="M2" s="94" t="s">
        <v>139</v>
      </c>
      <c r="N2" s="94" t="s">
        <v>139</v>
      </c>
      <c r="O2" s="94" t="s">
        <v>139</v>
      </c>
      <c r="P2" s="94" t="s">
        <v>139</v>
      </c>
      <c r="Q2" s="94" t="s">
        <v>139</v>
      </c>
      <c r="R2" s="94" t="s">
        <v>139</v>
      </c>
      <c r="S2" s="94" t="s">
        <v>139</v>
      </c>
      <c r="T2" s="94" t="s">
        <v>139</v>
      </c>
      <c r="U2" s="94" t="s">
        <v>139</v>
      </c>
      <c r="V2" s="94" t="s">
        <v>139</v>
      </c>
      <c r="W2" s="94" t="s">
        <v>139</v>
      </c>
      <c r="X2" s="94" t="s">
        <v>139</v>
      </c>
      <c r="Y2" s="94" t="s">
        <v>139</v>
      </c>
      <c r="Z2" s="94" t="s">
        <v>139</v>
      </c>
      <c r="AA2" s="94" t="s">
        <v>139</v>
      </c>
      <c r="AB2" s="94" t="s">
        <v>139</v>
      </c>
      <c r="AC2" s="94" t="s">
        <v>139</v>
      </c>
      <c r="AD2" s="94" t="s">
        <v>139</v>
      </c>
      <c r="AE2" s="94" t="s">
        <v>139</v>
      </c>
      <c r="AF2" s="94" t="s">
        <v>139</v>
      </c>
      <c r="AG2" s="94" t="s">
        <v>139</v>
      </c>
      <c r="AH2" s="94" t="s">
        <v>139</v>
      </c>
      <c r="AI2" s="94" t="s">
        <v>139</v>
      </c>
      <c r="AJ2" s="94" t="s">
        <v>139</v>
      </c>
      <c r="AK2" s="94" t="s">
        <v>139</v>
      </c>
      <c r="AL2" s="94" t="s">
        <v>139</v>
      </c>
      <c r="AM2" s="94" t="s">
        <v>139</v>
      </c>
      <c r="AN2" s="94" t="s">
        <v>139</v>
      </c>
      <c r="AO2" s="94" t="s">
        <v>139</v>
      </c>
      <c r="AP2" s="94" t="s">
        <v>139</v>
      </c>
      <c r="AQ2" s="94" t="s">
        <v>139</v>
      </c>
      <c r="AR2" s="94" t="s">
        <v>139</v>
      </c>
      <c r="AS2" s="94" t="s">
        <v>139</v>
      </c>
      <c r="AT2" s="94" t="s">
        <v>139</v>
      </c>
      <c r="AU2" s="94" t="s">
        <v>139</v>
      </c>
      <c r="AV2" s="94" t="s">
        <v>139</v>
      </c>
      <c r="AW2" s="94" t="s">
        <v>139</v>
      </c>
      <c r="AX2" s="95" t="s">
        <v>139</v>
      </c>
    </row>
    <row r="3" spans="1:50">
      <c r="A3" s="44">
        <v>55</v>
      </c>
      <c r="B3" s="37" t="s">
        <v>58</v>
      </c>
      <c r="C3" s="44">
        <v>273</v>
      </c>
      <c r="D3" s="37" t="s">
        <v>117</v>
      </c>
      <c r="E3" s="37">
        <f>ROUNDUP(C3/$I$3,0)</f>
        <v>4</v>
      </c>
      <c r="F3" s="37">
        <f>F2+E3</f>
        <v>9</v>
      </c>
      <c r="H3" s="96">
        <v>15</v>
      </c>
      <c r="I3" s="96">
        <v>70</v>
      </c>
      <c r="J3" s="96">
        <f>H3*I3</f>
        <v>1050</v>
      </c>
      <c r="K3" s="93" t="s">
        <v>139</v>
      </c>
      <c r="L3" s="94" t="s">
        <v>139</v>
      </c>
      <c r="M3" s="94" t="s">
        <v>139</v>
      </c>
      <c r="N3" s="94" t="s">
        <v>139</v>
      </c>
      <c r="O3" s="94" t="s">
        <v>139</v>
      </c>
      <c r="P3" s="94" t="s">
        <v>139</v>
      </c>
      <c r="Q3" s="94" t="s">
        <v>139</v>
      </c>
      <c r="R3" s="94" t="s">
        <v>139</v>
      </c>
      <c r="S3" s="94" t="s">
        <v>139</v>
      </c>
      <c r="T3" s="94" t="s">
        <v>139</v>
      </c>
      <c r="U3" s="94" t="s">
        <v>139</v>
      </c>
      <c r="V3" s="94" t="s">
        <v>139</v>
      </c>
      <c r="W3" s="94" t="s">
        <v>139</v>
      </c>
      <c r="X3" s="94" t="s">
        <v>139</v>
      </c>
      <c r="Y3" s="94" t="s">
        <v>139</v>
      </c>
      <c r="Z3" s="94" t="s">
        <v>139</v>
      </c>
      <c r="AA3" s="94" t="s">
        <v>139</v>
      </c>
      <c r="AB3" s="94" t="s">
        <v>139</v>
      </c>
      <c r="AC3" s="94" t="s">
        <v>139</v>
      </c>
      <c r="AD3" s="94" t="s">
        <v>139</v>
      </c>
      <c r="AE3" s="94" t="s">
        <v>139</v>
      </c>
      <c r="AF3" s="94" t="s">
        <v>139</v>
      </c>
      <c r="AG3" s="94" t="s">
        <v>139</v>
      </c>
      <c r="AH3" s="94" t="s">
        <v>139</v>
      </c>
      <c r="AI3" s="94" t="s">
        <v>139</v>
      </c>
      <c r="AJ3" s="94" t="s">
        <v>139</v>
      </c>
      <c r="AK3" s="94" t="s">
        <v>139</v>
      </c>
      <c r="AL3" s="94" t="s">
        <v>139</v>
      </c>
      <c r="AM3" s="94" t="s">
        <v>139</v>
      </c>
      <c r="AN3" s="94" t="s">
        <v>139</v>
      </c>
      <c r="AO3" s="94" t="s">
        <v>139</v>
      </c>
      <c r="AP3" s="94" t="s">
        <v>139</v>
      </c>
      <c r="AQ3" s="94" t="s">
        <v>139</v>
      </c>
      <c r="AR3" s="94" t="s">
        <v>139</v>
      </c>
      <c r="AS3" s="94" t="s">
        <v>139</v>
      </c>
      <c r="AT3" s="94" t="s">
        <v>139</v>
      </c>
      <c r="AU3" s="94" t="s">
        <v>139</v>
      </c>
      <c r="AV3" s="94" t="s">
        <v>139</v>
      </c>
      <c r="AW3" s="94" t="s">
        <v>139</v>
      </c>
      <c r="AX3" s="95" t="s">
        <v>139</v>
      </c>
    </row>
    <row r="4" spans="1:50">
      <c r="A4" s="44">
        <v>55</v>
      </c>
      <c r="B4" s="37" t="s">
        <v>56</v>
      </c>
      <c r="C4" s="41">
        <v>258</v>
      </c>
      <c r="D4" s="37" t="s">
        <v>117</v>
      </c>
      <c r="E4" s="37">
        <f>ROUNDUP(C4/$I$3,0)</f>
        <v>4</v>
      </c>
      <c r="F4" s="37">
        <f>F3+E4</f>
        <v>13</v>
      </c>
      <c r="G4" s="37" t="s">
        <v>143</v>
      </c>
      <c r="H4" s="96">
        <v>75</v>
      </c>
      <c r="I4" s="96">
        <v>42</v>
      </c>
      <c r="J4" s="96">
        <f>H4*I4</f>
        <v>3150</v>
      </c>
      <c r="K4" s="93" t="s">
        <v>139</v>
      </c>
      <c r="L4" s="94" t="s">
        <v>139</v>
      </c>
      <c r="M4" s="94" t="s">
        <v>139</v>
      </c>
      <c r="N4" s="94" t="s">
        <v>139</v>
      </c>
      <c r="O4" s="94" t="s">
        <v>139</v>
      </c>
      <c r="P4" s="94" t="s">
        <v>139</v>
      </c>
      <c r="Q4" s="94" t="s">
        <v>139</v>
      </c>
      <c r="R4" s="94" t="s">
        <v>139</v>
      </c>
      <c r="S4" s="94" t="s">
        <v>139</v>
      </c>
      <c r="T4" s="94" t="s">
        <v>139</v>
      </c>
      <c r="U4" s="94" t="s">
        <v>139</v>
      </c>
      <c r="V4" s="94" t="s">
        <v>139</v>
      </c>
      <c r="W4" s="94" t="s">
        <v>139</v>
      </c>
      <c r="X4" s="94" t="s">
        <v>139</v>
      </c>
      <c r="Y4" s="94" t="s">
        <v>139</v>
      </c>
      <c r="Z4" s="94" t="s">
        <v>139</v>
      </c>
      <c r="AA4" s="94" t="s">
        <v>139</v>
      </c>
      <c r="AB4" s="94" t="s">
        <v>139</v>
      </c>
      <c r="AC4" s="94" t="s">
        <v>139</v>
      </c>
      <c r="AD4" s="94" t="s">
        <v>139</v>
      </c>
      <c r="AE4" s="94" t="s">
        <v>139</v>
      </c>
      <c r="AF4" s="94" t="s">
        <v>139</v>
      </c>
      <c r="AG4" s="94" t="s">
        <v>139</v>
      </c>
      <c r="AH4" s="94" t="s">
        <v>139</v>
      </c>
      <c r="AI4" s="94" t="s">
        <v>139</v>
      </c>
      <c r="AJ4" s="94" t="s">
        <v>139</v>
      </c>
      <c r="AK4" s="94" t="s">
        <v>139</v>
      </c>
      <c r="AL4" s="94" t="s">
        <v>139</v>
      </c>
      <c r="AM4" s="94" t="s">
        <v>139</v>
      </c>
      <c r="AN4" s="94" t="s">
        <v>139</v>
      </c>
      <c r="AO4" s="94" t="s">
        <v>139</v>
      </c>
      <c r="AP4" s="94" t="s">
        <v>139</v>
      </c>
      <c r="AQ4" s="94" t="s">
        <v>139</v>
      </c>
      <c r="AR4" s="94" t="s">
        <v>139</v>
      </c>
      <c r="AS4" s="94" t="s">
        <v>139</v>
      </c>
      <c r="AT4" s="94" t="s">
        <v>139</v>
      </c>
      <c r="AU4" s="94" t="s">
        <v>139</v>
      </c>
      <c r="AV4" s="94" t="s">
        <v>139</v>
      </c>
      <c r="AW4" s="94" t="s">
        <v>139</v>
      </c>
      <c r="AX4" s="95" t="s">
        <v>139</v>
      </c>
    </row>
    <row r="5" spans="1:50">
      <c r="A5" s="44">
        <v>55</v>
      </c>
      <c r="B5" s="37" t="s">
        <v>54</v>
      </c>
      <c r="C5" s="44">
        <v>227</v>
      </c>
      <c r="D5" s="37">
        <v>42</v>
      </c>
      <c r="E5" s="37">
        <f>ROUNDUP(C5/$I$4,0)</f>
        <v>6</v>
      </c>
      <c r="F5" s="37">
        <f>E5</f>
        <v>6</v>
      </c>
      <c r="H5" s="96">
        <v>20</v>
      </c>
      <c r="I5" s="96">
        <v>21</v>
      </c>
      <c r="J5" s="96">
        <f>H5*I5</f>
        <v>420</v>
      </c>
      <c r="K5" s="93" t="s">
        <v>139</v>
      </c>
      <c r="L5" s="94" t="s">
        <v>139</v>
      </c>
      <c r="M5" s="94" t="s">
        <v>139</v>
      </c>
      <c r="N5" s="94" t="s">
        <v>139</v>
      </c>
      <c r="O5" s="94" t="s">
        <v>139</v>
      </c>
      <c r="P5" s="94" t="s">
        <v>139</v>
      </c>
      <c r="Q5" s="94" t="s">
        <v>139</v>
      </c>
      <c r="R5" s="94" t="s">
        <v>139</v>
      </c>
      <c r="S5" s="94" t="s">
        <v>139</v>
      </c>
      <c r="T5" s="94" t="s">
        <v>139</v>
      </c>
      <c r="U5" s="94" t="s">
        <v>139</v>
      </c>
      <c r="V5" s="94" t="s">
        <v>139</v>
      </c>
      <c r="W5" s="94" t="s">
        <v>139</v>
      </c>
      <c r="X5" s="94" t="s">
        <v>139</v>
      </c>
      <c r="Y5" s="94" t="s">
        <v>139</v>
      </c>
      <c r="Z5" s="94" t="s">
        <v>139</v>
      </c>
      <c r="AA5" s="94" t="s">
        <v>139</v>
      </c>
      <c r="AB5" s="94" t="s">
        <v>139</v>
      </c>
      <c r="AC5" s="94" t="s">
        <v>139</v>
      </c>
      <c r="AD5" s="94" t="s">
        <v>139</v>
      </c>
      <c r="AE5" s="94" t="s">
        <v>139</v>
      </c>
      <c r="AF5" s="94" t="s">
        <v>139</v>
      </c>
      <c r="AG5" s="94" t="s">
        <v>139</v>
      </c>
      <c r="AH5" s="94" t="s">
        <v>139</v>
      </c>
      <c r="AI5" s="94" t="s">
        <v>139</v>
      </c>
      <c r="AJ5" s="94" t="s">
        <v>139</v>
      </c>
      <c r="AK5" s="94" t="s">
        <v>139</v>
      </c>
      <c r="AL5" s="94" t="s">
        <v>139</v>
      </c>
      <c r="AM5" s="94" t="s">
        <v>139</v>
      </c>
      <c r="AN5" s="94" t="s">
        <v>139</v>
      </c>
      <c r="AO5" s="94" t="s">
        <v>139</v>
      </c>
      <c r="AP5" s="94" t="s">
        <v>139</v>
      </c>
      <c r="AQ5" s="94" t="s">
        <v>139</v>
      </c>
      <c r="AR5" s="94" t="s">
        <v>139</v>
      </c>
      <c r="AS5" s="94" t="s">
        <v>139</v>
      </c>
      <c r="AT5" s="94" t="s">
        <v>139</v>
      </c>
      <c r="AU5" s="94" t="s">
        <v>139</v>
      </c>
      <c r="AV5" s="94" t="s">
        <v>139</v>
      </c>
      <c r="AW5" s="94" t="s">
        <v>139</v>
      </c>
      <c r="AX5" s="95" t="s">
        <v>139</v>
      </c>
    </row>
    <row r="6" spans="1:50">
      <c r="A6" s="44">
        <v>55</v>
      </c>
      <c r="B6" s="46" t="s">
        <v>55</v>
      </c>
      <c r="C6" s="44">
        <v>162</v>
      </c>
      <c r="D6" s="37" t="s">
        <v>117</v>
      </c>
      <c r="E6" s="37">
        <f>ROUNDUP(C6/$I$4,0)</f>
        <v>4</v>
      </c>
      <c r="F6" s="37">
        <f>F5+E6</f>
        <v>10</v>
      </c>
      <c r="H6" s="96">
        <v>55</v>
      </c>
      <c r="I6" s="96">
        <v>14</v>
      </c>
      <c r="J6" s="96">
        <f>H6*I6</f>
        <v>770</v>
      </c>
      <c r="K6" s="93" t="s">
        <v>139</v>
      </c>
      <c r="L6" s="94" t="s">
        <v>139</v>
      </c>
      <c r="M6" s="94" t="s">
        <v>139</v>
      </c>
      <c r="N6" s="94" t="s">
        <v>139</v>
      </c>
      <c r="O6" s="94" t="s">
        <v>139</v>
      </c>
      <c r="P6" s="94" t="s">
        <v>139</v>
      </c>
      <c r="Q6" s="94" t="s">
        <v>139</v>
      </c>
      <c r="R6" s="94" t="s">
        <v>139</v>
      </c>
      <c r="S6" s="94" t="s">
        <v>139</v>
      </c>
      <c r="T6" s="94" t="s">
        <v>139</v>
      </c>
      <c r="U6" s="94" t="s">
        <v>139</v>
      </c>
      <c r="V6" s="94" t="s">
        <v>139</v>
      </c>
      <c r="W6" s="94" t="s">
        <v>139</v>
      </c>
      <c r="X6" s="94" t="s">
        <v>139</v>
      </c>
      <c r="Y6" s="94" t="s">
        <v>139</v>
      </c>
      <c r="Z6" s="94" t="s">
        <v>139</v>
      </c>
      <c r="AA6" s="94" t="s">
        <v>139</v>
      </c>
      <c r="AB6" s="94" t="s">
        <v>139</v>
      </c>
      <c r="AC6" s="94" t="s">
        <v>139</v>
      </c>
      <c r="AD6" s="94" t="s">
        <v>139</v>
      </c>
      <c r="AE6" s="94" t="s">
        <v>139</v>
      </c>
      <c r="AF6" s="94" t="s">
        <v>139</v>
      </c>
      <c r="AG6" s="94" t="s">
        <v>139</v>
      </c>
      <c r="AH6" s="94" t="s">
        <v>139</v>
      </c>
      <c r="AI6" s="94" t="s">
        <v>139</v>
      </c>
      <c r="AJ6" s="94" t="s">
        <v>139</v>
      </c>
      <c r="AK6" s="94" t="s">
        <v>139</v>
      </c>
      <c r="AL6" s="94" t="s">
        <v>139</v>
      </c>
      <c r="AM6" s="94" t="s">
        <v>139</v>
      </c>
      <c r="AN6" s="94" t="s">
        <v>139</v>
      </c>
      <c r="AO6" s="94" t="s">
        <v>139</v>
      </c>
      <c r="AP6" s="94" t="s">
        <v>139</v>
      </c>
      <c r="AQ6" s="94" t="s">
        <v>139</v>
      </c>
      <c r="AR6" s="94" t="s">
        <v>139</v>
      </c>
      <c r="AS6" s="94" t="s">
        <v>139</v>
      </c>
      <c r="AT6" s="94" t="s">
        <v>139</v>
      </c>
      <c r="AU6" s="94" t="s">
        <v>139</v>
      </c>
      <c r="AV6" s="94" t="s">
        <v>139</v>
      </c>
      <c r="AW6" s="94" t="s">
        <v>139</v>
      </c>
      <c r="AX6" s="95" t="s">
        <v>139</v>
      </c>
    </row>
    <row r="7" spans="1:50">
      <c r="A7" s="44">
        <v>40</v>
      </c>
      <c r="B7" s="37" t="s">
        <v>7</v>
      </c>
      <c r="C7" s="44">
        <v>131</v>
      </c>
      <c r="D7" s="37" t="s">
        <v>117</v>
      </c>
      <c r="E7" s="37">
        <f t="shared" ref="E7:E34" si="0">ROUNDUP(C7/$I$4,0)</f>
        <v>4</v>
      </c>
      <c r="F7" s="37">
        <f t="shared" ref="F7:F36" si="1">F6+E7</f>
        <v>14</v>
      </c>
      <c r="H7" s="96">
        <v>280</v>
      </c>
      <c r="I7" s="96">
        <v>1</v>
      </c>
      <c r="J7" s="96">
        <f>H7*I7</f>
        <v>280</v>
      </c>
      <c r="K7" s="93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5"/>
    </row>
    <row r="8" spans="1:50">
      <c r="A8" s="44">
        <v>75</v>
      </c>
      <c r="B8" s="37" t="s">
        <v>64</v>
      </c>
      <c r="C8" s="44">
        <v>124</v>
      </c>
      <c r="D8" s="37" t="s">
        <v>117</v>
      </c>
      <c r="E8" s="37">
        <f t="shared" si="0"/>
        <v>3</v>
      </c>
      <c r="F8" s="37">
        <f t="shared" si="1"/>
        <v>17</v>
      </c>
      <c r="H8" s="96"/>
      <c r="I8" s="96"/>
      <c r="J8" s="96">
        <f>SUM(J3:J7)</f>
        <v>5670</v>
      </c>
      <c r="K8" s="93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5"/>
    </row>
    <row r="9" spans="1:50">
      <c r="A9" s="44">
        <v>75</v>
      </c>
      <c r="B9" s="37" t="s">
        <v>62</v>
      </c>
      <c r="C9" s="44">
        <v>124</v>
      </c>
      <c r="D9" s="37" t="s">
        <v>117</v>
      </c>
      <c r="E9" s="37">
        <f t="shared" si="0"/>
        <v>3</v>
      </c>
      <c r="F9" s="37">
        <f t="shared" si="1"/>
        <v>20</v>
      </c>
      <c r="H9" s="37" t="s">
        <v>117</v>
      </c>
      <c r="K9" s="93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5"/>
    </row>
    <row r="10" spans="1:50">
      <c r="A10" s="44">
        <v>75</v>
      </c>
      <c r="B10" s="37" t="s">
        <v>62</v>
      </c>
      <c r="C10" s="44">
        <v>116</v>
      </c>
      <c r="D10" s="37" t="s">
        <v>117</v>
      </c>
      <c r="E10" s="37">
        <f t="shared" si="0"/>
        <v>3</v>
      </c>
      <c r="F10" s="37">
        <f t="shared" si="1"/>
        <v>23</v>
      </c>
      <c r="K10" s="93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5"/>
    </row>
    <row r="11" spans="1:50">
      <c r="A11" s="44">
        <v>70</v>
      </c>
      <c r="B11" s="46" t="s">
        <v>14</v>
      </c>
      <c r="C11" s="41">
        <v>116</v>
      </c>
      <c r="D11" s="37" t="s">
        <v>117</v>
      </c>
      <c r="E11" s="37">
        <f t="shared" si="0"/>
        <v>3</v>
      </c>
      <c r="F11" s="37">
        <f t="shared" si="1"/>
        <v>26</v>
      </c>
      <c r="K11" s="97" t="s">
        <v>140</v>
      </c>
      <c r="L11" s="97" t="s">
        <v>140</v>
      </c>
      <c r="M11" s="97" t="s">
        <v>140</v>
      </c>
      <c r="N11" s="97" t="s">
        <v>140</v>
      </c>
      <c r="O11" s="97" t="s">
        <v>140</v>
      </c>
      <c r="P11" s="97" t="s">
        <v>140</v>
      </c>
      <c r="Q11" s="97" t="s">
        <v>140</v>
      </c>
      <c r="R11" s="97" t="s">
        <v>140</v>
      </c>
      <c r="S11" s="97" t="s">
        <v>140</v>
      </c>
      <c r="T11" s="97" t="s">
        <v>140</v>
      </c>
      <c r="U11" s="97" t="s">
        <v>140</v>
      </c>
      <c r="V11" s="97" t="s">
        <v>140</v>
      </c>
      <c r="W11" s="97" t="s">
        <v>140</v>
      </c>
      <c r="X11" s="97" t="s">
        <v>140</v>
      </c>
      <c r="Y11" s="97" t="s">
        <v>140</v>
      </c>
      <c r="Z11" s="97" t="s">
        <v>140</v>
      </c>
      <c r="AA11" s="97" t="s">
        <v>140</v>
      </c>
      <c r="AB11" s="97" t="s">
        <v>140</v>
      </c>
      <c r="AC11" s="97" t="s">
        <v>140</v>
      </c>
      <c r="AD11" s="97" t="s">
        <v>140</v>
      </c>
      <c r="AE11" s="98" t="s">
        <v>141</v>
      </c>
      <c r="AF11" s="94"/>
      <c r="AG11" s="94"/>
      <c r="AH11" s="94"/>
      <c r="AI11" s="98" t="s">
        <v>142</v>
      </c>
      <c r="AJ11" s="97" t="s">
        <v>140</v>
      </c>
      <c r="AK11" s="97" t="s">
        <v>140</v>
      </c>
      <c r="AL11" s="97" t="s">
        <v>140</v>
      </c>
      <c r="AM11" s="97" t="s">
        <v>140</v>
      </c>
      <c r="AN11" s="97" t="s">
        <v>140</v>
      </c>
      <c r="AO11" s="97" t="s">
        <v>140</v>
      </c>
      <c r="AP11" s="97" t="s">
        <v>140</v>
      </c>
      <c r="AQ11" s="97" t="s">
        <v>140</v>
      </c>
      <c r="AR11" s="97" t="s">
        <v>140</v>
      </c>
      <c r="AS11" s="97" t="s">
        <v>140</v>
      </c>
      <c r="AT11" s="97" t="s">
        <v>140</v>
      </c>
      <c r="AU11" s="97" t="s">
        <v>140</v>
      </c>
      <c r="AV11" s="97" t="s">
        <v>140</v>
      </c>
      <c r="AW11" s="97" t="s">
        <v>140</v>
      </c>
      <c r="AX11" s="99" t="s">
        <v>140</v>
      </c>
    </row>
    <row r="12" spans="1:50">
      <c r="A12" s="44">
        <v>75</v>
      </c>
      <c r="B12" s="37" t="s">
        <v>61</v>
      </c>
      <c r="C12" s="44">
        <v>111</v>
      </c>
      <c r="D12" s="37" t="s">
        <v>117</v>
      </c>
      <c r="E12" s="37">
        <f t="shared" si="0"/>
        <v>3</v>
      </c>
      <c r="F12" s="37">
        <f t="shared" si="1"/>
        <v>29</v>
      </c>
      <c r="K12" s="97" t="s">
        <v>140</v>
      </c>
      <c r="L12" s="97" t="s">
        <v>140</v>
      </c>
      <c r="M12" s="97" t="s">
        <v>140</v>
      </c>
      <c r="N12" s="97" t="s">
        <v>140</v>
      </c>
      <c r="O12" s="97" t="s">
        <v>140</v>
      </c>
      <c r="P12" s="97" t="s">
        <v>140</v>
      </c>
      <c r="Q12" s="97" t="s">
        <v>140</v>
      </c>
      <c r="R12" s="97" t="s">
        <v>140</v>
      </c>
      <c r="S12" s="97" t="s">
        <v>140</v>
      </c>
      <c r="T12" s="97" t="s">
        <v>140</v>
      </c>
      <c r="U12" s="97" t="s">
        <v>140</v>
      </c>
      <c r="V12" s="97" t="s">
        <v>140</v>
      </c>
      <c r="W12" s="97" t="s">
        <v>140</v>
      </c>
      <c r="X12" s="97" t="s">
        <v>140</v>
      </c>
      <c r="Y12" s="97" t="s">
        <v>140</v>
      </c>
      <c r="Z12" s="97" t="s">
        <v>140</v>
      </c>
      <c r="AA12" s="97" t="s">
        <v>140</v>
      </c>
      <c r="AB12" s="97" t="s">
        <v>140</v>
      </c>
      <c r="AC12" s="97" t="s">
        <v>140</v>
      </c>
      <c r="AD12" s="97" t="s">
        <v>140</v>
      </c>
      <c r="AE12" s="98" t="s">
        <v>141</v>
      </c>
      <c r="AF12" s="94"/>
      <c r="AG12" s="94"/>
      <c r="AH12" s="94"/>
      <c r="AI12" s="98" t="s">
        <v>142</v>
      </c>
      <c r="AJ12" s="97" t="s">
        <v>140</v>
      </c>
      <c r="AK12" s="97" t="s">
        <v>140</v>
      </c>
      <c r="AL12" s="97" t="s">
        <v>140</v>
      </c>
      <c r="AM12" s="97" t="s">
        <v>140</v>
      </c>
      <c r="AN12" s="97" t="s">
        <v>140</v>
      </c>
      <c r="AO12" s="97" t="s">
        <v>140</v>
      </c>
      <c r="AP12" s="97" t="s">
        <v>140</v>
      </c>
      <c r="AQ12" s="97" t="s">
        <v>140</v>
      </c>
      <c r="AR12" s="97" t="s">
        <v>140</v>
      </c>
      <c r="AS12" s="97" t="s">
        <v>140</v>
      </c>
      <c r="AT12" s="97" t="s">
        <v>140</v>
      </c>
      <c r="AU12" s="97" t="s">
        <v>140</v>
      </c>
      <c r="AV12" s="97" t="s">
        <v>140</v>
      </c>
      <c r="AW12" s="97" t="s">
        <v>140</v>
      </c>
      <c r="AX12" s="99" t="s">
        <v>140</v>
      </c>
    </row>
    <row r="13" spans="1:50">
      <c r="A13" s="44">
        <v>41</v>
      </c>
      <c r="B13" s="37" t="s">
        <v>80</v>
      </c>
      <c r="C13" s="44">
        <v>102</v>
      </c>
      <c r="D13" s="37" t="s">
        <v>117</v>
      </c>
      <c r="E13" s="37">
        <f t="shared" si="0"/>
        <v>3</v>
      </c>
      <c r="F13" s="37">
        <f t="shared" si="1"/>
        <v>32</v>
      </c>
      <c r="K13" s="100" t="s">
        <v>139</v>
      </c>
      <c r="L13" s="100" t="s">
        <v>139</v>
      </c>
      <c r="M13" s="100" t="s">
        <v>139</v>
      </c>
      <c r="N13" s="100" t="s">
        <v>139</v>
      </c>
      <c r="O13" s="100" t="s">
        <v>139</v>
      </c>
      <c r="P13" s="100" t="s">
        <v>139</v>
      </c>
      <c r="Q13" s="100" t="s">
        <v>139</v>
      </c>
      <c r="R13" s="100" t="s">
        <v>139</v>
      </c>
      <c r="S13" s="100" t="s">
        <v>139</v>
      </c>
      <c r="T13" s="100" t="s">
        <v>139</v>
      </c>
      <c r="U13" s="100" t="s">
        <v>139</v>
      </c>
      <c r="V13" s="100" t="s">
        <v>139</v>
      </c>
      <c r="W13" s="100" t="s">
        <v>139</v>
      </c>
      <c r="X13" s="100" t="s">
        <v>139</v>
      </c>
      <c r="Y13" s="100" t="s">
        <v>139</v>
      </c>
      <c r="Z13" s="100" t="s">
        <v>139</v>
      </c>
      <c r="AA13" s="100" t="s">
        <v>139</v>
      </c>
      <c r="AB13" s="100" t="s">
        <v>139</v>
      </c>
      <c r="AC13" s="100" t="s">
        <v>139</v>
      </c>
      <c r="AD13" s="100" t="s">
        <v>139</v>
      </c>
      <c r="AE13" s="98" t="s">
        <v>141</v>
      </c>
      <c r="AF13" s="94"/>
      <c r="AG13" s="94"/>
      <c r="AH13" s="94"/>
      <c r="AI13" s="98" t="s">
        <v>142</v>
      </c>
      <c r="AJ13" s="97" t="s">
        <v>140</v>
      </c>
      <c r="AK13" s="97" t="s">
        <v>140</v>
      </c>
      <c r="AL13" s="97" t="s">
        <v>140</v>
      </c>
      <c r="AM13" s="97" t="s">
        <v>140</v>
      </c>
      <c r="AN13" s="97" t="s">
        <v>140</v>
      </c>
      <c r="AO13" s="97" t="s">
        <v>140</v>
      </c>
      <c r="AP13" s="97" t="s">
        <v>140</v>
      </c>
      <c r="AQ13" s="97" t="s">
        <v>140</v>
      </c>
      <c r="AR13" s="97" t="s">
        <v>140</v>
      </c>
      <c r="AS13" s="97" t="s">
        <v>140</v>
      </c>
      <c r="AT13" s="97" t="s">
        <v>140</v>
      </c>
      <c r="AU13" s="97" t="s">
        <v>140</v>
      </c>
      <c r="AV13" s="97" t="s">
        <v>140</v>
      </c>
      <c r="AW13" s="97" t="s">
        <v>140</v>
      </c>
      <c r="AX13" s="99" t="s">
        <v>140</v>
      </c>
    </row>
    <row r="14" spans="1:50">
      <c r="A14" s="44">
        <v>70</v>
      </c>
      <c r="B14" s="37" t="s">
        <v>15</v>
      </c>
      <c r="C14" s="44">
        <v>90</v>
      </c>
      <c r="D14" s="37" t="s">
        <v>117</v>
      </c>
      <c r="E14" s="37">
        <f t="shared" si="0"/>
        <v>3</v>
      </c>
      <c r="F14" s="37">
        <f t="shared" si="1"/>
        <v>35</v>
      </c>
      <c r="K14" s="100" t="s">
        <v>139</v>
      </c>
      <c r="L14" s="100" t="s">
        <v>139</v>
      </c>
      <c r="M14" s="100" t="s">
        <v>139</v>
      </c>
      <c r="N14" s="100" t="s">
        <v>139</v>
      </c>
      <c r="O14" s="100" t="s">
        <v>139</v>
      </c>
      <c r="P14" s="100" t="s">
        <v>139</v>
      </c>
      <c r="Q14" s="100" t="s">
        <v>139</v>
      </c>
      <c r="R14" s="100" t="s">
        <v>139</v>
      </c>
      <c r="S14" s="100" t="s">
        <v>139</v>
      </c>
      <c r="T14" s="100" t="s">
        <v>139</v>
      </c>
      <c r="U14" s="100" t="s">
        <v>139</v>
      </c>
      <c r="V14" s="100" t="s">
        <v>139</v>
      </c>
      <c r="W14" s="100" t="s">
        <v>139</v>
      </c>
      <c r="X14" s="100" t="s">
        <v>139</v>
      </c>
      <c r="Y14" s="100" t="s">
        <v>139</v>
      </c>
      <c r="Z14" s="100" t="s">
        <v>139</v>
      </c>
      <c r="AA14" s="100" t="s">
        <v>139</v>
      </c>
      <c r="AB14" s="100" t="s">
        <v>139</v>
      </c>
      <c r="AC14" s="100" t="s">
        <v>139</v>
      </c>
      <c r="AD14" s="100" t="s">
        <v>139</v>
      </c>
      <c r="AE14" s="98" t="s">
        <v>141</v>
      </c>
      <c r="AF14" s="94"/>
      <c r="AG14" s="94"/>
      <c r="AH14" s="94"/>
      <c r="AI14" s="98" t="s">
        <v>142</v>
      </c>
      <c r="AJ14" s="97" t="s">
        <v>140</v>
      </c>
      <c r="AK14" s="97" t="s">
        <v>140</v>
      </c>
      <c r="AL14" s="97" t="s">
        <v>140</v>
      </c>
      <c r="AM14" s="97" t="s">
        <v>140</v>
      </c>
      <c r="AN14" s="97" t="s">
        <v>140</v>
      </c>
      <c r="AO14" s="97" t="s">
        <v>140</v>
      </c>
      <c r="AP14" s="97" t="s">
        <v>140</v>
      </c>
      <c r="AQ14" s="97" t="s">
        <v>140</v>
      </c>
      <c r="AR14" s="97" t="s">
        <v>140</v>
      </c>
      <c r="AS14" s="97" t="s">
        <v>140</v>
      </c>
      <c r="AT14" s="97" t="s">
        <v>140</v>
      </c>
      <c r="AU14" s="97" t="s">
        <v>140</v>
      </c>
      <c r="AV14" s="97" t="s">
        <v>140</v>
      </c>
      <c r="AW14" s="97" t="s">
        <v>140</v>
      </c>
      <c r="AX14" s="99" t="s">
        <v>140</v>
      </c>
    </row>
    <row r="15" spans="1:50">
      <c r="A15" s="44">
        <v>70</v>
      </c>
      <c r="B15" s="37" t="s">
        <v>10</v>
      </c>
      <c r="C15" s="41">
        <v>77</v>
      </c>
      <c r="D15" s="37" t="s">
        <v>117</v>
      </c>
      <c r="E15" s="37">
        <f t="shared" si="0"/>
        <v>2</v>
      </c>
      <c r="F15" s="37">
        <f t="shared" si="1"/>
        <v>37</v>
      </c>
      <c r="K15" s="93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8" t="s">
        <v>142</v>
      </c>
      <c r="AJ15" s="97" t="s">
        <v>140</v>
      </c>
      <c r="AK15" s="97" t="s">
        <v>140</v>
      </c>
      <c r="AL15" s="97" t="s">
        <v>140</v>
      </c>
      <c r="AM15" s="97" t="s">
        <v>140</v>
      </c>
      <c r="AN15" s="97" t="s">
        <v>140</v>
      </c>
      <c r="AO15" s="97" t="s">
        <v>140</v>
      </c>
      <c r="AP15" s="97" t="s">
        <v>140</v>
      </c>
      <c r="AQ15" s="97" t="s">
        <v>140</v>
      </c>
      <c r="AR15" s="97" t="s">
        <v>140</v>
      </c>
      <c r="AS15" s="97" t="s">
        <v>140</v>
      </c>
      <c r="AT15" s="97" t="s">
        <v>140</v>
      </c>
      <c r="AU15" s="97" t="s">
        <v>140</v>
      </c>
      <c r="AV15" s="97" t="s">
        <v>140</v>
      </c>
      <c r="AW15" s="97" t="s">
        <v>140</v>
      </c>
      <c r="AX15" s="99" t="s">
        <v>140</v>
      </c>
    </row>
    <row r="16" spans="1:50">
      <c r="A16" s="44">
        <v>70</v>
      </c>
      <c r="B16" s="37" t="s">
        <v>11</v>
      </c>
      <c r="C16" s="44">
        <v>76</v>
      </c>
      <c r="D16" s="37" t="s">
        <v>117</v>
      </c>
      <c r="E16" s="37">
        <f t="shared" si="0"/>
        <v>2</v>
      </c>
      <c r="F16" s="37">
        <f t="shared" si="1"/>
        <v>39</v>
      </c>
      <c r="K16" s="93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8" t="s">
        <v>142</v>
      </c>
      <c r="AJ16" s="97" t="s">
        <v>140</v>
      </c>
      <c r="AK16" s="97" t="s">
        <v>140</v>
      </c>
      <c r="AL16" s="97" t="s">
        <v>140</v>
      </c>
      <c r="AM16" s="97" t="s">
        <v>140</v>
      </c>
      <c r="AN16" s="97" t="s">
        <v>140</v>
      </c>
      <c r="AO16" s="97" t="s">
        <v>140</v>
      </c>
      <c r="AP16" s="97" t="s">
        <v>140</v>
      </c>
      <c r="AQ16" s="97" t="s">
        <v>140</v>
      </c>
      <c r="AR16" s="97" t="s">
        <v>140</v>
      </c>
      <c r="AS16" s="97" t="s">
        <v>140</v>
      </c>
      <c r="AT16" s="97" t="s">
        <v>140</v>
      </c>
      <c r="AU16" s="97" t="s">
        <v>140</v>
      </c>
      <c r="AV16" s="97" t="s">
        <v>140</v>
      </c>
      <c r="AW16" s="97" t="s">
        <v>140</v>
      </c>
      <c r="AX16" s="99" t="s">
        <v>140</v>
      </c>
    </row>
    <row r="17" spans="1:50">
      <c r="A17" s="44">
        <v>41</v>
      </c>
      <c r="B17" s="37" t="s">
        <v>77</v>
      </c>
      <c r="C17" s="41">
        <v>75</v>
      </c>
      <c r="D17" s="37" t="s">
        <v>117</v>
      </c>
      <c r="E17" s="37">
        <f t="shared" si="0"/>
        <v>2</v>
      </c>
      <c r="F17" s="37">
        <f t="shared" si="1"/>
        <v>41</v>
      </c>
      <c r="K17" s="93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8" t="s">
        <v>142</v>
      </c>
      <c r="AJ17" s="97" t="s">
        <v>140</v>
      </c>
      <c r="AK17" s="97" t="s">
        <v>140</v>
      </c>
      <c r="AL17" s="97" t="s">
        <v>140</v>
      </c>
      <c r="AM17" s="97" t="s">
        <v>140</v>
      </c>
      <c r="AN17" s="97" t="s">
        <v>140</v>
      </c>
      <c r="AO17" s="97" t="s">
        <v>140</v>
      </c>
      <c r="AP17" s="97" t="s">
        <v>140</v>
      </c>
      <c r="AQ17" s="97" t="s">
        <v>140</v>
      </c>
      <c r="AR17" s="97" t="s">
        <v>140</v>
      </c>
      <c r="AS17" s="97" t="s">
        <v>140</v>
      </c>
      <c r="AT17" s="97" t="s">
        <v>140</v>
      </c>
      <c r="AU17" s="97" t="s">
        <v>140</v>
      </c>
      <c r="AV17" s="97" t="s">
        <v>140</v>
      </c>
      <c r="AW17" s="97" t="s">
        <v>140</v>
      </c>
      <c r="AX17" s="99" t="s">
        <v>140</v>
      </c>
    </row>
    <row r="18" spans="1:50">
      <c r="A18" s="44">
        <v>48</v>
      </c>
      <c r="B18" s="46" t="s">
        <v>48</v>
      </c>
      <c r="C18" s="44">
        <v>72</v>
      </c>
      <c r="D18" s="37" t="s">
        <v>117</v>
      </c>
      <c r="E18" s="37">
        <f t="shared" si="0"/>
        <v>2</v>
      </c>
      <c r="F18" s="37">
        <f t="shared" si="1"/>
        <v>43</v>
      </c>
      <c r="K18" s="93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8" t="s">
        <v>142</v>
      </c>
      <c r="AJ18" s="97" t="s">
        <v>140</v>
      </c>
      <c r="AK18" s="97" t="s">
        <v>140</v>
      </c>
      <c r="AL18" s="97" t="s">
        <v>140</v>
      </c>
      <c r="AM18" s="97" t="s">
        <v>140</v>
      </c>
      <c r="AN18" s="97" t="s">
        <v>140</v>
      </c>
      <c r="AO18" s="97" t="s">
        <v>140</v>
      </c>
      <c r="AP18" s="97" t="s">
        <v>140</v>
      </c>
      <c r="AQ18" s="97" t="s">
        <v>140</v>
      </c>
      <c r="AR18" s="97" t="s">
        <v>140</v>
      </c>
      <c r="AS18" s="97" t="s">
        <v>140</v>
      </c>
      <c r="AT18" s="97" t="s">
        <v>140</v>
      </c>
      <c r="AU18" s="97" t="s">
        <v>140</v>
      </c>
      <c r="AV18" s="97" t="s">
        <v>140</v>
      </c>
      <c r="AW18" s="97" t="s">
        <v>140</v>
      </c>
      <c r="AX18" s="99" t="s">
        <v>140</v>
      </c>
    </row>
    <row r="19" spans="1:50">
      <c r="A19" s="44">
        <v>70</v>
      </c>
      <c r="B19" s="46" t="s">
        <v>12</v>
      </c>
      <c r="C19" s="41">
        <v>66</v>
      </c>
      <c r="D19" s="37" t="s">
        <v>117</v>
      </c>
      <c r="E19" s="37">
        <f t="shared" si="0"/>
        <v>2</v>
      </c>
      <c r="F19" s="37">
        <f t="shared" si="1"/>
        <v>45</v>
      </c>
      <c r="K19" s="101" t="s">
        <v>140</v>
      </c>
      <c r="L19" s="101" t="s">
        <v>140</v>
      </c>
      <c r="M19" s="101" t="s">
        <v>140</v>
      </c>
      <c r="N19" s="101" t="s">
        <v>140</v>
      </c>
      <c r="O19" s="101" t="s">
        <v>140</v>
      </c>
      <c r="P19" s="101" t="s">
        <v>140</v>
      </c>
      <c r="Q19" s="101" t="s">
        <v>140</v>
      </c>
      <c r="R19" s="101" t="s">
        <v>140</v>
      </c>
      <c r="S19" s="101" t="s">
        <v>140</v>
      </c>
      <c r="T19" s="101" t="s">
        <v>140</v>
      </c>
      <c r="U19" s="101" t="s">
        <v>140</v>
      </c>
      <c r="V19" s="101" t="s">
        <v>140</v>
      </c>
      <c r="W19" s="101" t="s">
        <v>140</v>
      </c>
      <c r="X19" s="101" t="s">
        <v>140</v>
      </c>
      <c r="Y19" s="101" t="s">
        <v>140</v>
      </c>
      <c r="Z19" s="101" t="s">
        <v>140</v>
      </c>
      <c r="AA19" s="101" t="s">
        <v>140</v>
      </c>
      <c r="AB19" s="101" t="s">
        <v>140</v>
      </c>
      <c r="AC19" s="101" t="s">
        <v>140</v>
      </c>
      <c r="AD19" s="101" t="s">
        <v>140</v>
      </c>
      <c r="AE19" s="98" t="s">
        <v>141</v>
      </c>
      <c r="AF19" s="94"/>
      <c r="AG19" s="94"/>
      <c r="AH19" s="94"/>
      <c r="AI19" s="98" t="s">
        <v>142</v>
      </c>
      <c r="AJ19" s="97" t="s">
        <v>140</v>
      </c>
      <c r="AK19" s="97" t="s">
        <v>140</v>
      </c>
      <c r="AL19" s="97" t="s">
        <v>140</v>
      </c>
      <c r="AM19" s="97" t="s">
        <v>140</v>
      </c>
      <c r="AN19" s="97" t="s">
        <v>140</v>
      </c>
      <c r="AO19" s="97" t="s">
        <v>140</v>
      </c>
      <c r="AP19" s="97" t="s">
        <v>140</v>
      </c>
      <c r="AQ19" s="97" t="s">
        <v>140</v>
      </c>
      <c r="AR19" s="97" t="s">
        <v>140</v>
      </c>
      <c r="AS19" s="97" t="s">
        <v>140</v>
      </c>
      <c r="AT19" s="97" t="s">
        <v>140</v>
      </c>
      <c r="AU19" s="97" t="s">
        <v>140</v>
      </c>
      <c r="AV19" s="97" t="s">
        <v>140</v>
      </c>
      <c r="AW19" s="97" t="s">
        <v>140</v>
      </c>
      <c r="AX19" s="99" t="s">
        <v>140</v>
      </c>
    </row>
    <row r="20" spans="1:50">
      <c r="A20" s="44">
        <v>49</v>
      </c>
      <c r="B20" s="37" t="s">
        <v>50</v>
      </c>
      <c r="C20" s="44">
        <v>63</v>
      </c>
      <c r="D20" s="37" t="s">
        <v>117</v>
      </c>
      <c r="E20" s="37">
        <f t="shared" si="0"/>
        <v>2</v>
      </c>
      <c r="F20" s="37">
        <f t="shared" si="1"/>
        <v>47</v>
      </c>
      <c r="K20" s="101" t="s">
        <v>140</v>
      </c>
      <c r="L20" s="101" t="s">
        <v>140</v>
      </c>
      <c r="M20" s="101" t="s">
        <v>140</v>
      </c>
      <c r="N20" s="101" t="s">
        <v>140</v>
      </c>
      <c r="O20" s="101" t="s">
        <v>140</v>
      </c>
      <c r="P20" s="101" t="s">
        <v>140</v>
      </c>
      <c r="Q20" s="101" t="s">
        <v>140</v>
      </c>
      <c r="R20" s="101" t="s">
        <v>140</v>
      </c>
      <c r="S20" s="101" t="s">
        <v>140</v>
      </c>
      <c r="T20" s="101" t="s">
        <v>140</v>
      </c>
      <c r="U20" s="101" t="s">
        <v>140</v>
      </c>
      <c r="V20" s="101" t="s">
        <v>140</v>
      </c>
      <c r="W20" s="101" t="s">
        <v>140</v>
      </c>
      <c r="X20" s="101" t="s">
        <v>140</v>
      </c>
      <c r="Y20" s="101" t="s">
        <v>140</v>
      </c>
      <c r="Z20" s="101" t="s">
        <v>140</v>
      </c>
      <c r="AA20" s="101" t="s">
        <v>140</v>
      </c>
      <c r="AB20" s="101" t="s">
        <v>140</v>
      </c>
      <c r="AC20" s="101" t="s">
        <v>140</v>
      </c>
      <c r="AD20" s="101" t="s">
        <v>140</v>
      </c>
      <c r="AE20" s="98" t="s">
        <v>141</v>
      </c>
      <c r="AF20" s="94"/>
      <c r="AG20" s="94"/>
      <c r="AH20" s="94"/>
      <c r="AI20" s="98" t="s">
        <v>142</v>
      </c>
      <c r="AJ20" s="97" t="s">
        <v>140</v>
      </c>
      <c r="AK20" s="97" t="s">
        <v>140</v>
      </c>
      <c r="AL20" s="97" t="s">
        <v>140</v>
      </c>
      <c r="AM20" s="97" t="s">
        <v>140</v>
      </c>
      <c r="AN20" s="97" t="s">
        <v>140</v>
      </c>
      <c r="AO20" s="97" t="s">
        <v>140</v>
      </c>
      <c r="AP20" s="97" t="s">
        <v>140</v>
      </c>
      <c r="AQ20" s="97" t="s">
        <v>140</v>
      </c>
      <c r="AR20" s="97" t="s">
        <v>140</v>
      </c>
      <c r="AS20" s="97" t="s">
        <v>140</v>
      </c>
      <c r="AT20" s="97" t="s">
        <v>140</v>
      </c>
      <c r="AU20" s="97" t="s">
        <v>140</v>
      </c>
      <c r="AV20" s="97" t="s">
        <v>140</v>
      </c>
      <c r="AW20" s="97" t="s">
        <v>140</v>
      </c>
      <c r="AX20" s="99" t="s">
        <v>140</v>
      </c>
    </row>
    <row r="21" spans="1:50">
      <c r="A21" s="44">
        <v>88</v>
      </c>
      <c r="B21" s="37" t="s">
        <v>88</v>
      </c>
      <c r="C21" s="44">
        <v>62</v>
      </c>
      <c r="D21" s="37" t="s">
        <v>117</v>
      </c>
      <c r="E21" s="37">
        <f t="shared" si="0"/>
        <v>2</v>
      </c>
      <c r="F21" s="37">
        <f t="shared" si="1"/>
        <v>49</v>
      </c>
      <c r="K21" s="101" t="s">
        <v>140</v>
      </c>
      <c r="L21" s="101" t="s">
        <v>140</v>
      </c>
      <c r="M21" s="101" t="s">
        <v>140</v>
      </c>
      <c r="N21" s="101" t="s">
        <v>140</v>
      </c>
      <c r="O21" s="101" t="s">
        <v>140</v>
      </c>
      <c r="P21" s="101" t="s">
        <v>140</v>
      </c>
      <c r="Q21" s="101" t="s">
        <v>140</v>
      </c>
      <c r="R21" s="101" t="s">
        <v>140</v>
      </c>
      <c r="S21" s="101" t="s">
        <v>140</v>
      </c>
      <c r="T21" s="101" t="s">
        <v>140</v>
      </c>
      <c r="U21" s="101" t="s">
        <v>140</v>
      </c>
      <c r="V21" s="101" t="s">
        <v>140</v>
      </c>
      <c r="W21" s="101" t="s">
        <v>140</v>
      </c>
      <c r="X21" s="101" t="s">
        <v>140</v>
      </c>
      <c r="Y21" s="101" t="s">
        <v>140</v>
      </c>
      <c r="Z21" s="101" t="s">
        <v>140</v>
      </c>
      <c r="AA21" s="101" t="s">
        <v>140</v>
      </c>
      <c r="AB21" s="101" t="s">
        <v>140</v>
      </c>
      <c r="AC21" s="101" t="s">
        <v>140</v>
      </c>
      <c r="AD21" s="101" t="s">
        <v>140</v>
      </c>
      <c r="AE21" s="98" t="s">
        <v>141</v>
      </c>
      <c r="AF21" s="94"/>
      <c r="AG21" s="94"/>
      <c r="AH21" s="94"/>
      <c r="AI21" s="98" t="s">
        <v>142</v>
      </c>
      <c r="AJ21" s="100" t="s">
        <v>139</v>
      </c>
      <c r="AK21" s="100" t="s">
        <v>139</v>
      </c>
      <c r="AL21" s="100" t="s">
        <v>139</v>
      </c>
      <c r="AM21" s="100" t="s">
        <v>139</v>
      </c>
      <c r="AN21" s="100" t="s">
        <v>139</v>
      </c>
      <c r="AO21" s="100" t="s">
        <v>139</v>
      </c>
      <c r="AP21" s="100" t="s">
        <v>139</v>
      </c>
      <c r="AQ21" s="100" t="s">
        <v>139</v>
      </c>
      <c r="AR21" s="100" t="s">
        <v>139</v>
      </c>
      <c r="AS21" s="100" t="s">
        <v>139</v>
      </c>
      <c r="AT21" s="100" t="s">
        <v>139</v>
      </c>
      <c r="AU21" s="100" t="s">
        <v>139</v>
      </c>
      <c r="AV21" s="100" t="s">
        <v>139</v>
      </c>
      <c r="AW21" s="100" t="s">
        <v>139</v>
      </c>
      <c r="AX21" s="102" t="s">
        <v>139</v>
      </c>
    </row>
    <row r="22" spans="1:50">
      <c r="A22" s="44">
        <v>75</v>
      </c>
      <c r="B22" s="37" t="s">
        <v>59</v>
      </c>
      <c r="C22" s="44">
        <v>59</v>
      </c>
      <c r="D22" s="37" t="s">
        <v>117</v>
      </c>
      <c r="E22" s="37">
        <f t="shared" si="0"/>
        <v>2</v>
      </c>
      <c r="F22" s="37">
        <f t="shared" si="1"/>
        <v>51</v>
      </c>
      <c r="K22" s="98" t="s">
        <v>139</v>
      </c>
      <c r="L22" s="98" t="s">
        <v>139</v>
      </c>
      <c r="M22" s="98" t="s">
        <v>139</v>
      </c>
      <c r="N22" s="98" t="s">
        <v>139</v>
      </c>
      <c r="O22" s="98" t="s">
        <v>139</v>
      </c>
      <c r="P22" s="98" t="s">
        <v>139</v>
      </c>
      <c r="Q22" s="98" t="s">
        <v>139</v>
      </c>
      <c r="R22" s="98" t="s">
        <v>139</v>
      </c>
      <c r="S22" s="98" t="s">
        <v>139</v>
      </c>
      <c r="T22" s="98" t="s">
        <v>139</v>
      </c>
      <c r="U22" s="98" t="s">
        <v>139</v>
      </c>
      <c r="V22" s="98" t="s">
        <v>139</v>
      </c>
      <c r="W22" s="98" t="s">
        <v>139</v>
      </c>
      <c r="X22" s="98" t="s">
        <v>139</v>
      </c>
      <c r="Y22" s="98" t="s">
        <v>139</v>
      </c>
      <c r="Z22" s="98" t="s">
        <v>139</v>
      </c>
      <c r="AA22" s="98" t="s">
        <v>139</v>
      </c>
      <c r="AB22" s="98" t="s">
        <v>139</v>
      </c>
      <c r="AC22" s="98" t="s">
        <v>139</v>
      </c>
      <c r="AD22" s="98" t="s">
        <v>139</v>
      </c>
      <c r="AE22" s="98" t="s">
        <v>141</v>
      </c>
      <c r="AF22" s="94"/>
      <c r="AG22" s="94"/>
      <c r="AH22" s="94"/>
      <c r="AI22" s="98" t="s">
        <v>142</v>
      </c>
      <c r="AJ22" s="100" t="s">
        <v>139</v>
      </c>
      <c r="AK22" s="100" t="s">
        <v>139</v>
      </c>
      <c r="AL22" s="100" t="s">
        <v>139</v>
      </c>
      <c r="AM22" s="100" t="s">
        <v>139</v>
      </c>
      <c r="AN22" s="100" t="s">
        <v>139</v>
      </c>
      <c r="AO22" s="100" t="s">
        <v>139</v>
      </c>
      <c r="AP22" s="100" t="s">
        <v>139</v>
      </c>
      <c r="AQ22" s="100" t="s">
        <v>139</v>
      </c>
      <c r="AR22" s="100" t="s">
        <v>139</v>
      </c>
      <c r="AS22" s="100" t="s">
        <v>139</v>
      </c>
      <c r="AT22" s="100" t="s">
        <v>139</v>
      </c>
      <c r="AU22" s="100" t="s">
        <v>139</v>
      </c>
      <c r="AV22" s="100" t="s">
        <v>139</v>
      </c>
      <c r="AW22" s="100" t="s">
        <v>139</v>
      </c>
      <c r="AX22" s="102" t="s">
        <v>139</v>
      </c>
    </row>
    <row r="23" spans="1:50">
      <c r="A23" s="44">
        <v>41</v>
      </c>
      <c r="B23" s="37" t="s">
        <v>95</v>
      </c>
      <c r="C23" s="44">
        <v>57</v>
      </c>
      <c r="D23" s="37" t="s">
        <v>117</v>
      </c>
      <c r="E23" s="37">
        <f t="shared" si="0"/>
        <v>2</v>
      </c>
      <c r="F23" s="37">
        <f t="shared" si="1"/>
        <v>53</v>
      </c>
      <c r="K23" s="93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5"/>
    </row>
    <row r="24" spans="1:50">
      <c r="A24" s="44">
        <v>88</v>
      </c>
      <c r="B24" s="37" t="s">
        <v>87</v>
      </c>
      <c r="C24" s="44">
        <v>56</v>
      </c>
      <c r="D24" s="37" t="s">
        <v>117</v>
      </c>
      <c r="E24" s="37">
        <f t="shared" si="0"/>
        <v>2</v>
      </c>
      <c r="F24" s="37">
        <f t="shared" si="1"/>
        <v>55</v>
      </c>
      <c r="K24" s="93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5"/>
    </row>
    <row r="25" spans="1:50">
      <c r="A25" s="44">
        <v>41</v>
      </c>
      <c r="B25" s="37" t="s">
        <v>65</v>
      </c>
      <c r="C25" s="44">
        <v>52</v>
      </c>
      <c r="D25" s="37" t="s">
        <v>117</v>
      </c>
      <c r="E25" s="37">
        <f t="shared" si="0"/>
        <v>2</v>
      </c>
      <c r="F25" s="37">
        <f t="shared" si="1"/>
        <v>57</v>
      </c>
      <c r="K25" s="93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5"/>
    </row>
    <row r="26" spans="1:50">
      <c r="A26" s="44">
        <v>88</v>
      </c>
      <c r="B26" s="37" t="s">
        <v>84</v>
      </c>
      <c r="C26" s="44">
        <v>52</v>
      </c>
      <c r="D26" s="37" t="s">
        <v>117</v>
      </c>
      <c r="E26" s="37">
        <f t="shared" si="0"/>
        <v>2</v>
      </c>
      <c r="F26" s="37">
        <f t="shared" si="1"/>
        <v>59</v>
      </c>
      <c r="K26" s="93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5"/>
    </row>
    <row r="27" spans="1:50">
      <c r="A27" s="44">
        <v>75</v>
      </c>
      <c r="B27" s="37" t="s">
        <v>60</v>
      </c>
      <c r="C27" s="44">
        <v>50</v>
      </c>
      <c r="D27" s="37" t="s">
        <v>117</v>
      </c>
      <c r="E27" s="37">
        <f t="shared" si="0"/>
        <v>2</v>
      </c>
      <c r="F27" s="37">
        <f t="shared" si="1"/>
        <v>61</v>
      </c>
      <c r="K27" s="93" t="s">
        <v>140</v>
      </c>
      <c r="L27" s="94" t="s">
        <v>140</v>
      </c>
      <c r="M27" s="94" t="s">
        <v>140</v>
      </c>
      <c r="N27" s="94" t="s">
        <v>140</v>
      </c>
      <c r="O27" s="94" t="s">
        <v>140</v>
      </c>
      <c r="P27" s="94" t="s">
        <v>140</v>
      </c>
      <c r="Q27" s="94" t="s">
        <v>140</v>
      </c>
      <c r="R27" s="94" t="s">
        <v>140</v>
      </c>
      <c r="S27" s="94" t="s">
        <v>140</v>
      </c>
      <c r="T27" s="94" t="s">
        <v>140</v>
      </c>
      <c r="U27" s="94" t="s">
        <v>140</v>
      </c>
      <c r="V27" s="94" t="s">
        <v>140</v>
      </c>
      <c r="W27" s="94" t="s">
        <v>140</v>
      </c>
      <c r="X27" s="94" t="s">
        <v>140</v>
      </c>
      <c r="Y27" s="94" t="s">
        <v>140</v>
      </c>
      <c r="Z27" s="94" t="s">
        <v>140</v>
      </c>
      <c r="AA27" s="94" t="s">
        <v>140</v>
      </c>
      <c r="AB27" s="94" t="s">
        <v>140</v>
      </c>
      <c r="AC27" s="94" t="s">
        <v>140</v>
      </c>
      <c r="AD27" s="94" t="s">
        <v>140</v>
      </c>
      <c r="AE27" s="94"/>
      <c r="AF27" s="94"/>
      <c r="AG27" s="94"/>
      <c r="AH27" s="94"/>
      <c r="AI27" s="94"/>
      <c r="AJ27" s="94" t="s">
        <v>140</v>
      </c>
      <c r="AK27" s="94" t="s">
        <v>140</v>
      </c>
      <c r="AL27" s="94" t="s">
        <v>140</v>
      </c>
      <c r="AM27" s="94" t="s">
        <v>140</v>
      </c>
      <c r="AN27" s="94" t="s">
        <v>140</v>
      </c>
      <c r="AO27" s="94" t="s">
        <v>140</v>
      </c>
      <c r="AP27" s="94" t="s">
        <v>140</v>
      </c>
      <c r="AQ27" s="94" t="s">
        <v>140</v>
      </c>
      <c r="AR27" s="94" t="s">
        <v>140</v>
      </c>
      <c r="AS27" s="94" t="s">
        <v>140</v>
      </c>
      <c r="AT27" s="94" t="s">
        <v>140</v>
      </c>
      <c r="AU27" s="94" t="s">
        <v>140</v>
      </c>
      <c r="AV27" s="94" t="s">
        <v>140</v>
      </c>
      <c r="AW27" s="94" t="s">
        <v>140</v>
      </c>
      <c r="AX27" s="95" t="s">
        <v>140</v>
      </c>
    </row>
    <row r="28" spans="1:50">
      <c r="A28" s="44">
        <v>88</v>
      </c>
      <c r="B28" s="37" t="s">
        <v>85</v>
      </c>
      <c r="C28" s="41">
        <v>50</v>
      </c>
      <c r="D28" s="37" t="s">
        <v>117</v>
      </c>
      <c r="E28" s="37">
        <f t="shared" si="0"/>
        <v>2</v>
      </c>
      <c r="F28" s="37">
        <f t="shared" si="1"/>
        <v>63</v>
      </c>
      <c r="K28" s="93" t="s">
        <v>140</v>
      </c>
      <c r="L28" s="94" t="s">
        <v>140</v>
      </c>
      <c r="M28" s="94" t="s">
        <v>140</v>
      </c>
      <c r="N28" s="94" t="s">
        <v>140</v>
      </c>
      <c r="O28" s="94" t="s">
        <v>140</v>
      </c>
      <c r="P28" s="94" t="s">
        <v>140</v>
      </c>
      <c r="Q28" s="94" t="s">
        <v>140</v>
      </c>
      <c r="R28" s="94" t="s">
        <v>140</v>
      </c>
      <c r="S28" s="94" t="s">
        <v>140</v>
      </c>
      <c r="T28" s="94" t="s">
        <v>140</v>
      </c>
      <c r="U28" s="94" t="s">
        <v>140</v>
      </c>
      <c r="V28" s="94" t="s">
        <v>140</v>
      </c>
      <c r="W28" s="94" t="s">
        <v>140</v>
      </c>
      <c r="X28" s="94" t="s">
        <v>140</v>
      </c>
      <c r="Y28" s="94" t="s">
        <v>140</v>
      </c>
      <c r="Z28" s="94" t="s">
        <v>140</v>
      </c>
      <c r="AA28" s="94" t="s">
        <v>140</v>
      </c>
      <c r="AB28" s="94" t="s">
        <v>140</v>
      </c>
      <c r="AC28" s="94" t="s">
        <v>140</v>
      </c>
      <c r="AD28" s="94" t="s">
        <v>140</v>
      </c>
      <c r="AE28" s="94"/>
      <c r="AF28" s="94"/>
      <c r="AG28" s="94"/>
      <c r="AH28" s="94"/>
      <c r="AI28" s="94"/>
      <c r="AJ28" s="94" t="s">
        <v>140</v>
      </c>
      <c r="AK28" s="94" t="s">
        <v>140</v>
      </c>
      <c r="AL28" s="94" t="s">
        <v>140</v>
      </c>
      <c r="AM28" s="94" t="s">
        <v>140</v>
      </c>
      <c r="AN28" s="94" t="s">
        <v>140</v>
      </c>
      <c r="AO28" s="94" t="s">
        <v>140</v>
      </c>
      <c r="AP28" s="94" t="s">
        <v>140</v>
      </c>
      <c r="AQ28" s="94" t="s">
        <v>140</v>
      </c>
      <c r="AR28" s="94" t="s">
        <v>140</v>
      </c>
      <c r="AS28" s="94" t="s">
        <v>140</v>
      </c>
      <c r="AT28" s="94" t="s">
        <v>140</v>
      </c>
      <c r="AU28" s="94" t="s">
        <v>140</v>
      </c>
      <c r="AV28" s="94" t="s">
        <v>140</v>
      </c>
      <c r="AW28" s="94" t="s">
        <v>140</v>
      </c>
      <c r="AX28" s="95" t="s">
        <v>140</v>
      </c>
    </row>
    <row r="29" spans="1:50">
      <c r="A29" s="44">
        <v>41</v>
      </c>
      <c r="B29" s="37" t="s">
        <v>78</v>
      </c>
      <c r="C29" s="44">
        <v>47</v>
      </c>
      <c r="D29" s="37" t="s">
        <v>117</v>
      </c>
      <c r="E29" s="37">
        <f t="shared" si="0"/>
        <v>2</v>
      </c>
      <c r="F29" s="37">
        <f t="shared" si="1"/>
        <v>65</v>
      </c>
      <c r="K29" s="93" t="s">
        <v>140</v>
      </c>
      <c r="L29" s="94" t="s">
        <v>140</v>
      </c>
      <c r="M29" s="94" t="s">
        <v>140</v>
      </c>
      <c r="N29" s="94" t="s">
        <v>140</v>
      </c>
      <c r="O29" s="94" t="s">
        <v>140</v>
      </c>
      <c r="P29" s="94" t="s">
        <v>140</v>
      </c>
      <c r="Q29" s="94" t="s">
        <v>140</v>
      </c>
      <c r="R29" s="94" t="s">
        <v>140</v>
      </c>
      <c r="S29" s="94" t="s">
        <v>140</v>
      </c>
      <c r="T29" s="94" t="s">
        <v>140</v>
      </c>
      <c r="U29" s="94" t="s">
        <v>140</v>
      </c>
      <c r="V29" s="94" t="s">
        <v>140</v>
      </c>
      <c r="W29" s="94" t="s">
        <v>140</v>
      </c>
      <c r="X29" s="94" t="s">
        <v>140</v>
      </c>
      <c r="Y29" s="94" t="s">
        <v>140</v>
      </c>
      <c r="Z29" s="94" t="s">
        <v>140</v>
      </c>
      <c r="AA29" s="94" t="s">
        <v>140</v>
      </c>
      <c r="AB29" s="94" t="s">
        <v>140</v>
      </c>
      <c r="AC29" s="94" t="s">
        <v>140</v>
      </c>
      <c r="AD29" s="94" t="s">
        <v>140</v>
      </c>
      <c r="AE29" s="94"/>
      <c r="AF29" s="94"/>
      <c r="AG29" s="94"/>
      <c r="AH29" s="94"/>
      <c r="AI29" s="94"/>
      <c r="AJ29" s="94" t="s">
        <v>140</v>
      </c>
      <c r="AK29" s="94" t="s">
        <v>140</v>
      </c>
      <c r="AL29" s="94" t="s">
        <v>140</v>
      </c>
      <c r="AM29" s="94" t="s">
        <v>140</v>
      </c>
      <c r="AN29" s="94" t="s">
        <v>140</v>
      </c>
      <c r="AO29" s="94" t="s">
        <v>140</v>
      </c>
      <c r="AP29" s="94" t="s">
        <v>140</v>
      </c>
      <c r="AQ29" s="94" t="s">
        <v>140</v>
      </c>
      <c r="AR29" s="94" t="s">
        <v>140</v>
      </c>
      <c r="AS29" s="94" t="s">
        <v>140</v>
      </c>
      <c r="AT29" s="94" t="s">
        <v>140</v>
      </c>
      <c r="AU29" s="94" t="s">
        <v>140</v>
      </c>
      <c r="AV29" s="94" t="s">
        <v>140</v>
      </c>
      <c r="AW29" s="94" t="s">
        <v>140</v>
      </c>
      <c r="AX29" s="95" t="s">
        <v>140</v>
      </c>
    </row>
    <row r="30" spans="1:50">
      <c r="A30" s="44">
        <v>88</v>
      </c>
      <c r="B30" s="46" t="s">
        <v>86</v>
      </c>
      <c r="C30" s="44">
        <v>46</v>
      </c>
      <c r="D30" s="37" t="s">
        <v>117</v>
      </c>
      <c r="E30" s="37">
        <f t="shared" si="0"/>
        <v>2</v>
      </c>
      <c r="F30" s="37">
        <f t="shared" si="1"/>
        <v>67</v>
      </c>
      <c r="K30" s="93" t="s">
        <v>140</v>
      </c>
      <c r="L30" s="94" t="s">
        <v>140</v>
      </c>
      <c r="M30" s="94" t="s">
        <v>140</v>
      </c>
      <c r="N30" s="94" t="s">
        <v>140</v>
      </c>
      <c r="O30" s="94" t="s">
        <v>140</v>
      </c>
      <c r="P30" s="94" t="s">
        <v>140</v>
      </c>
      <c r="Q30" s="94" t="s">
        <v>140</v>
      </c>
      <c r="R30" s="94" t="s">
        <v>140</v>
      </c>
      <c r="S30" s="94" t="s">
        <v>140</v>
      </c>
      <c r="T30" s="94" t="s">
        <v>140</v>
      </c>
      <c r="U30" s="94" t="s">
        <v>140</v>
      </c>
      <c r="V30" s="94" t="s">
        <v>140</v>
      </c>
      <c r="W30" s="94" t="s">
        <v>140</v>
      </c>
      <c r="X30" s="94" t="s">
        <v>140</v>
      </c>
      <c r="Y30" s="94" t="s">
        <v>140</v>
      </c>
      <c r="Z30" s="94" t="s">
        <v>140</v>
      </c>
      <c r="AA30" s="94" t="s">
        <v>140</v>
      </c>
      <c r="AB30" s="94" t="s">
        <v>140</v>
      </c>
      <c r="AC30" s="94" t="s">
        <v>140</v>
      </c>
      <c r="AD30" s="94" t="s">
        <v>140</v>
      </c>
      <c r="AE30" s="94"/>
      <c r="AF30" s="94"/>
      <c r="AG30" s="94"/>
      <c r="AH30" s="94"/>
      <c r="AI30" s="94"/>
      <c r="AJ30" s="94" t="s">
        <v>140</v>
      </c>
      <c r="AK30" s="94" t="s">
        <v>140</v>
      </c>
      <c r="AL30" s="94" t="s">
        <v>140</v>
      </c>
      <c r="AM30" s="94" t="s">
        <v>140</v>
      </c>
      <c r="AN30" s="94" t="s">
        <v>140</v>
      </c>
      <c r="AO30" s="94" t="s">
        <v>140</v>
      </c>
      <c r="AP30" s="94" t="s">
        <v>140</v>
      </c>
      <c r="AQ30" s="94" t="s">
        <v>140</v>
      </c>
      <c r="AR30" s="94" t="s">
        <v>140</v>
      </c>
      <c r="AS30" s="94" t="s">
        <v>140</v>
      </c>
      <c r="AT30" s="94" t="s">
        <v>140</v>
      </c>
      <c r="AU30" s="94" t="s">
        <v>140</v>
      </c>
      <c r="AV30" s="94" t="s">
        <v>140</v>
      </c>
      <c r="AW30" s="94" t="s">
        <v>140</v>
      </c>
      <c r="AX30" s="95" t="s">
        <v>140</v>
      </c>
    </row>
    <row r="31" spans="1:50">
      <c r="A31" s="44">
        <v>41</v>
      </c>
      <c r="B31" s="37" t="s">
        <v>79</v>
      </c>
      <c r="C31" s="44">
        <v>45</v>
      </c>
      <c r="D31" s="37" t="s">
        <v>117</v>
      </c>
      <c r="E31" s="37">
        <f t="shared" si="0"/>
        <v>2</v>
      </c>
      <c r="F31" s="37">
        <f t="shared" si="1"/>
        <v>69</v>
      </c>
      <c r="K31" s="93" t="s">
        <v>140</v>
      </c>
      <c r="L31" s="94" t="s">
        <v>140</v>
      </c>
      <c r="M31" s="94" t="s">
        <v>140</v>
      </c>
      <c r="N31" s="94" t="s">
        <v>140</v>
      </c>
      <c r="O31" s="94" t="s">
        <v>140</v>
      </c>
      <c r="P31" s="94" t="s">
        <v>140</v>
      </c>
      <c r="Q31" s="94" t="s">
        <v>140</v>
      </c>
      <c r="R31" s="94" t="s">
        <v>140</v>
      </c>
      <c r="S31" s="94" t="s">
        <v>140</v>
      </c>
      <c r="T31" s="94" t="s">
        <v>140</v>
      </c>
      <c r="U31" s="94" t="s">
        <v>140</v>
      </c>
      <c r="V31" s="94" t="s">
        <v>140</v>
      </c>
      <c r="W31" s="94" t="s">
        <v>140</v>
      </c>
      <c r="X31" s="94" t="s">
        <v>140</v>
      </c>
      <c r="Y31" s="94" t="s">
        <v>140</v>
      </c>
      <c r="Z31" s="94" t="s">
        <v>140</v>
      </c>
      <c r="AA31" s="94" t="s">
        <v>140</v>
      </c>
      <c r="AB31" s="94" t="s">
        <v>140</v>
      </c>
      <c r="AC31" s="94" t="s">
        <v>140</v>
      </c>
      <c r="AD31" s="94" t="s">
        <v>140</v>
      </c>
      <c r="AE31" s="94"/>
      <c r="AF31" s="94"/>
      <c r="AG31" s="94"/>
      <c r="AH31" s="94"/>
      <c r="AI31" s="94"/>
      <c r="AJ31" s="94" t="s">
        <v>140</v>
      </c>
      <c r="AK31" s="94" t="s">
        <v>140</v>
      </c>
      <c r="AL31" s="94" t="s">
        <v>140</v>
      </c>
      <c r="AM31" s="94" t="s">
        <v>140</v>
      </c>
      <c r="AN31" s="94" t="s">
        <v>140</v>
      </c>
      <c r="AO31" s="94" t="s">
        <v>140</v>
      </c>
      <c r="AP31" s="94" t="s">
        <v>140</v>
      </c>
      <c r="AQ31" s="94" t="s">
        <v>140</v>
      </c>
      <c r="AR31" s="94" t="s">
        <v>140</v>
      </c>
      <c r="AS31" s="94" t="s">
        <v>140</v>
      </c>
      <c r="AT31" s="94" t="s">
        <v>140</v>
      </c>
      <c r="AU31" s="94" t="s">
        <v>140</v>
      </c>
      <c r="AV31" s="94" t="s">
        <v>140</v>
      </c>
      <c r="AW31" s="94" t="s">
        <v>140</v>
      </c>
      <c r="AX31" s="95" t="s">
        <v>140</v>
      </c>
    </row>
    <row r="32" spans="1:50" ht="15.75" thickBot="1">
      <c r="A32" s="44">
        <v>40</v>
      </c>
      <c r="B32" s="37" t="s">
        <v>6</v>
      </c>
      <c r="C32" s="44">
        <v>45</v>
      </c>
      <c r="D32" s="37" t="s">
        <v>117</v>
      </c>
      <c r="E32" s="37">
        <f t="shared" si="0"/>
        <v>2</v>
      </c>
      <c r="F32" s="37">
        <f t="shared" si="1"/>
        <v>71</v>
      </c>
      <c r="K32" s="103" t="s">
        <v>140</v>
      </c>
      <c r="L32" s="104" t="s">
        <v>140</v>
      </c>
      <c r="M32" s="104" t="s">
        <v>140</v>
      </c>
      <c r="N32" s="104" t="s">
        <v>140</v>
      </c>
      <c r="O32" s="104" t="s">
        <v>140</v>
      </c>
      <c r="P32" s="104" t="s">
        <v>140</v>
      </c>
      <c r="Q32" s="104" t="s">
        <v>140</v>
      </c>
      <c r="R32" s="104" t="s">
        <v>140</v>
      </c>
      <c r="S32" s="104" t="s">
        <v>140</v>
      </c>
      <c r="T32" s="104" t="s">
        <v>140</v>
      </c>
      <c r="U32" s="104" t="s">
        <v>140</v>
      </c>
      <c r="V32" s="104" t="s">
        <v>140</v>
      </c>
      <c r="W32" s="104" t="s">
        <v>140</v>
      </c>
      <c r="X32" s="104" t="s">
        <v>140</v>
      </c>
      <c r="Y32" s="104" t="s">
        <v>140</v>
      </c>
      <c r="Z32" s="104" t="s">
        <v>140</v>
      </c>
      <c r="AA32" s="104" t="s">
        <v>140</v>
      </c>
      <c r="AB32" s="104" t="s">
        <v>140</v>
      </c>
      <c r="AC32" s="104" t="s">
        <v>140</v>
      </c>
      <c r="AD32" s="104" t="s">
        <v>140</v>
      </c>
      <c r="AE32" s="104"/>
      <c r="AF32" s="104"/>
      <c r="AG32" s="104"/>
      <c r="AH32" s="104"/>
      <c r="AI32" s="104"/>
      <c r="AJ32" s="104" t="s">
        <v>140</v>
      </c>
      <c r="AK32" s="104" t="s">
        <v>140</v>
      </c>
      <c r="AL32" s="104" t="s">
        <v>140</v>
      </c>
      <c r="AM32" s="104" t="s">
        <v>140</v>
      </c>
      <c r="AN32" s="104" t="s">
        <v>140</v>
      </c>
      <c r="AO32" s="104" t="s">
        <v>140</v>
      </c>
      <c r="AP32" s="104" t="s">
        <v>140</v>
      </c>
      <c r="AQ32" s="104" t="s">
        <v>140</v>
      </c>
      <c r="AR32" s="104" t="s">
        <v>140</v>
      </c>
      <c r="AS32" s="104" t="s">
        <v>140</v>
      </c>
      <c r="AT32" s="104" t="s">
        <v>140</v>
      </c>
      <c r="AU32" s="104" t="s">
        <v>140</v>
      </c>
      <c r="AV32" s="104" t="s">
        <v>140</v>
      </c>
      <c r="AW32" s="104" t="s">
        <v>140</v>
      </c>
      <c r="AX32" s="105" t="s">
        <v>140</v>
      </c>
    </row>
    <row r="33" spans="1:7">
      <c r="A33" s="44">
        <v>49</v>
      </c>
      <c r="B33" s="46" t="s">
        <v>102</v>
      </c>
      <c r="C33" s="44">
        <v>45</v>
      </c>
      <c r="D33" s="37" t="s">
        <v>117</v>
      </c>
      <c r="E33" s="37">
        <f t="shared" si="0"/>
        <v>2</v>
      </c>
      <c r="F33" s="37">
        <f t="shared" si="1"/>
        <v>73</v>
      </c>
    </row>
    <row r="34" spans="1:7">
      <c r="A34" s="44">
        <v>43</v>
      </c>
      <c r="B34" s="37" t="s">
        <v>37</v>
      </c>
      <c r="C34" s="44">
        <v>44</v>
      </c>
      <c r="D34" s="37" t="s">
        <v>117</v>
      </c>
      <c r="E34" s="37">
        <f t="shared" si="0"/>
        <v>2</v>
      </c>
      <c r="F34" s="37">
        <f t="shared" si="1"/>
        <v>75</v>
      </c>
    </row>
    <row r="35" spans="1:7">
      <c r="A35" s="44">
        <v>48</v>
      </c>
      <c r="B35" s="37" t="s">
        <v>100</v>
      </c>
      <c r="C35" s="44">
        <v>43</v>
      </c>
      <c r="D35" s="37">
        <v>21</v>
      </c>
      <c r="E35" s="37">
        <f>ROUNDUP(C35/$I$5,0)</f>
        <v>3</v>
      </c>
      <c r="F35" s="37">
        <f>E35</f>
        <v>3</v>
      </c>
    </row>
    <row r="36" spans="1:7">
      <c r="A36" s="44">
        <v>70</v>
      </c>
      <c r="B36" s="46" t="s">
        <v>13</v>
      </c>
      <c r="C36" s="44">
        <v>43</v>
      </c>
      <c r="D36" s="37" t="s">
        <v>117</v>
      </c>
      <c r="E36" s="37">
        <f>ROUNDUP(C36/$I$5,0)</f>
        <v>3</v>
      </c>
      <c r="F36" s="37">
        <f t="shared" si="1"/>
        <v>6</v>
      </c>
    </row>
    <row r="37" spans="1:7">
      <c r="A37" s="44">
        <v>25</v>
      </c>
      <c r="B37" s="37" t="s">
        <v>21</v>
      </c>
      <c r="C37" s="41">
        <v>40</v>
      </c>
      <c r="D37" s="37" t="s">
        <v>117</v>
      </c>
      <c r="E37" s="37">
        <f t="shared" ref="E37:E42" si="2">ROUNDUP(C37/$I$5,0)</f>
        <v>2</v>
      </c>
      <c r="F37" s="37">
        <f t="shared" ref="F37:F42" si="3">F36+E37</f>
        <v>8</v>
      </c>
    </row>
    <row r="38" spans="1:7">
      <c r="A38" s="44">
        <v>43</v>
      </c>
      <c r="B38" s="37" t="s">
        <v>40</v>
      </c>
      <c r="C38" s="44">
        <v>39</v>
      </c>
      <c r="D38" s="37" t="s">
        <v>117</v>
      </c>
      <c r="E38" s="37">
        <f t="shared" si="2"/>
        <v>2</v>
      </c>
      <c r="F38" s="37">
        <f t="shared" si="3"/>
        <v>10</v>
      </c>
    </row>
    <row r="39" spans="1:7">
      <c r="A39" s="44">
        <v>43</v>
      </c>
      <c r="B39" s="37" t="s">
        <v>37</v>
      </c>
      <c r="C39" s="44">
        <v>39</v>
      </c>
      <c r="D39" s="37" t="s">
        <v>117</v>
      </c>
      <c r="E39" s="37">
        <f t="shared" si="2"/>
        <v>2</v>
      </c>
      <c r="F39" s="37">
        <f t="shared" si="3"/>
        <v>12</v>
      </c>
    </row>
    <row r="40" spans="1:7">
      <c r="A40" s="44">
        <v>25</v>
      </c>
      <c r="B40" s="37" t="s">
        <v>22</v>
      </c>
      <c r="C40" s="41">
        <v>39</v>
      </c>
      <c r="D40" s="37" t="s">
        <v>117</v>
      </c>
      <c r="E40" s="37">
        <f t="shared" si="2"/>
        <v>2</v>
      </c>
      <c r="F40" s="37">
        <f t="shared" si="3"/>
        <v>14</v>
      </c>
      <c r="G40" s="37" t="s">
        <v>117</v>
      </c>
    </row>
    <row r="41" spans="1:7">
      <c r="A41" s="44">
        <v>48</v>
      </c>
      <c r="B41" s="37" t="s">
        <v>98</v>
      </c>
      <c r="C41" s="44">
        <v>38</v>
      </c>
      <c r="D41" s="37" t="s">
        <v>117</v>
      </c>
      <c r="E41" s="37">
        <f t="shared" si="2"/>
        <v>2</v>
      </c>
      <c r="F41" s="37">
        <f t="shared" si="3"/>
        <v>16</v>
      </c>
    </row>
    <row r="42" spans="1:7">
      <c r="A42" s="44">
        <v>44</v>
      </c>
      <c r="B42" s="37" t="s">
        <v>92</v>
      </c>
      <c r="C42" s="44">
        <v>38</v>
      </c>
      <c r="D42" s="37" t="s">
        <v>117</v>
      </c>
      <c r="E42" s="37">
        <f t="shared" si="2"/>
        <v>2</v>
      </c>
      <c r="F42" s="37">
        <f t="shared" si="3"/>
        <v>18</v>
      </c>
    </row>
    <row r="43" spans="1:7">
      <c r="A43" s="44">
        <v>43</v>
      </c>
      <c r="B43" s="37" t="s">
        <v>36</v>
      </c>
      <c r="C43" s="44">
        <v>35</v>
      </c>
      <c r="D43" s="37" t="s">
        <v>117</v>
      </c>
      <c r="E43" s="37">
        <f t="shared" ref="E43" si="4">ROUNDUP(C43/$I$5,0)</f>
        <v>2</v>
      </c>
      <c r="F43" s="37">
        <f t="shared" ref="F43" si="5">F42+E43</f>
        <v>20</v>
      </c>
      <c r="G43" s="37" t="s">
        <v>117</v>
      </c>
    </row>
    <row r="44" spans="1:7">
      <c r="A44" s="44">
        <v>43</v>
      </c>
      <c r="B44" s="37" t="s">
        <v>35</v>
      </c>
      <c r="C44" s="44">
        <v>35</v>
      </c>
      <c r="D44" s="37">
        <v>14</v>
      </c>
      <c r="E44" s="37">
        <f>ROUNDUP(C44/$I$6,0)</f>
        <v>3</v>
      </c>
      <c r="F44" s="37">
        <f>E44</f>
        <v>3</v>
      </c>
    </row>
    <row r="45" spans="1:7">
      <c r="A45" s="44">
        <v>40</v>
      </c>
      <c r="B45" s="37" t="s">
        <v>8</v>
      </c>
      <c r="C45" s="44">
        <v>34</v>
      </c>
      <c r="D45" s="37" t="s">
        <v>117</v>
      </c>
      <c r="E45" s="37">
        <f>ROUNDUP(C45/$I$6,0)</f>
        <v>3</v>
      </c>
      <c r="F45" s="37">
        <f t="shared" ref="F45" si="6">F44+E45</f>
        <v>6</v>
      </c>
    </row>
    <row r="46" spans="1:7">
      <c r="A46" s="44">
        <v>75</v>
      </c>
      <c r="B46" s="37" t="s">
        <v>60</v>
      </c>
      <c r="C46" s="41">
        <v>32</v>
      </c>
      <c r="D46" s="37" t="s">
        <v>117</v>
      </c>
      <c r="E46" s="37">
        <f t="shared" ref="E46:E68" si="7">ROUNDUP(C46/$I$6,0)</f>
        <v>3</v>
      </c>
      <c r="F46" s="37">
        <f t="shared" ref="F46:F70" si="8">F45+E46</f>
        <v>9</v>
      </c>
    </row>
    <row r="47" spans="1:7">
      <c r="A47" s="44">
        <v>48</v>
      </c>
      <c r="B47" s="46" t="s">
        <v>43</v>
      </c>
      <c r="C47" s="44">
        <v>32</v>
      </c>
      <c r="D47" s="37" t="s">
        <v>117</v>
      </c>
      <c r="E47" s="37">
        <f t="shared" si="7"/>
        <v>3</v>
      </c>
      <c r="F47" s="37">
        <f t="shared" si="8"/>
        <v>12</v>
      </c>
    </row>
    <row r="48" spans="1:7">
      <c r="A48" s="44">
        <v>48</v>
      </c>
      <c r="B48" s="37" t="s">
        <v>99</v>
      </c>
      <c r="C48" s="44">
        <v>31</v>
      </c>
      <c r="D48" s="37" t="s">
        <v>117</v>
      </c>
      <c r="E48" s="37">
        <f t="shared" si="7"/>
        <v>3</v>
      </c>
      <c r="F48" s="37">
        <f t="shared" si="8"/>
        <v>15</v>
      </c>
    </row>
    <row r="49" spans="1:6">
      <c r="A49" s="44">
        <v>41</v>
      </c>
      <c r="B49" s="37" t="s">
        <v>83</v>
      </c>
      <c r="C49" s="41">
        <v>31</v>
      </c>
      <c r="D49" s="37" t="s">
        <v>117</v>
      </c>
      <c r="E49" s="37">
        <f t="shared" si="7"/>
        <v>3</v>
      </c>
      <c r="F49" s="37">
        <f t="shared" si="8"/>
        <v>18</v>
      </c>
    </row>
    <row r="50" spans="1:6">
      <c r="A50" s="44">
        <v>75</v>
      </c>
      <c r="B50" s="37" t="s">
        <v>61</v>
      </c>
      <c r="C50" s="41">
        <v>26</v>
      </c>
      <c r="D50" s="37" t="s">
        <v>117</v>
      </c>
      <c r="E50" s="37">
        <f t="shared" si="7"/>
        <v>2</v>
      </c>
      <c r="F50" s="37">
        <f t="shared" si="8"/>
        <v>20</v>
      </c>
    </row>
    <row r="51" spans="1:6">
      <c r="A51" s="44">
        <v>25</v>
      </c>
      <c r="B51" s="46" t="s">
        <v>18</v>
      </c>
      <c r="C51" s="44">
        <v>26</v>
      </c>
      <c r="D51" s="37" t="s">
        <v>117</v>
      </c>
      <c r="E51" s="37">
        <f t="shared" si="7"/>
        <v>2</v>
      </c>
      <c r="F51" s="37">
        <f t="shared" si="8"/>
        <v>22</v>
      </c>
    </row>
    <row r="52" spans="1:6">
      <c r="A52" s="44">
        <v>25</v>
      </c>
      <c r="B52" s="37" t="s">
        <v>19</v>
      </c>
      <c r="C52" s="41">
        <v>25</v>
      </c>
      <c r="D52" s="37" t="s">
        <v>117</v>
      </c>
      <c r="E52" s="37">
        <f t="shared" si="7"/>
        <v>2</v>
      </c>
      <c r="F52" s="37">
        <f t="shared" si="8"/>
        <v>24</v>
      </c>
    </row>
    <row r="53" spans="1:6">
      <c r="A53" s="44">
        <v>41</v>
      </c>
      <c r="B53" s="37" t="s">
        <v>77</v>
      </c>
      <c r="C53" s="44">
        <v>23</v>
      </c>
      <c r="D53" s="37" t="s">
        <v>117</v>
      </c>
      <c r="E53" s="37">
        <f t="shared" si="7"/>
        <v>2</v>
      </c>
      <c r="F53" s="37">
        <f t="shared" si="8"/>
        <v>26</v>
      </c>
    </row>
    <row r="54" spans="1:6">
      <c r="A54" s="44">
        <v>25</v>
      </c>
      <c r="B54" s="37" t="s">
        <v>20</v>
      </c>
      <c r="C54" s="41">
        <v>22</v>
      </c>
      <c r="D54" s="37" t="s">
        <v>117</v>
      </c>
      <c r="E54" s="37">
        <f t="shared" si="7"/>
        <v>2</v>
      </c>
      <c r="F54" s="37">
        <f t="shared" si="8"/>
        <v>28</v>
      </c>
    </row>
    <row r="55" spans="1:6">
      <c r="A55" s="44">
        <v>70</v>
      </c>
      <c r="B55" s="37" t="s">
        <v>103</v>
      </c>
      <c r="C55" s="44">
        <v>22</v>
      </c>
      <c r="D55" s="37" t="s">
        <v>117</v>
      </c>
      <c r="E55" s="37">
        <f t="shared" si="7"/>
        <v>2</v>
      </c>
      <c r="F55" s="37">
        <f t="shared" si="8"/>
        <v>30</v>
      </c>
    </row>
    <row r="56" spans="1:6">
      <c r="A56" s="44">
        <v>48</v>
      </c>
      <c r="B56" s="37" t="s">
        <v>97</v>
      </c>
      <c r="C56" s="44">
        <v>21</v>
      </c>
      <c r="D56" s="37" t="s">
        <v>117</v>
      </c>
      <c r="E56" s="37">
        <f t="shared" si="7"/>
        <v>2</v>
      </c>
      <c r="F56" s="37">
        <f t="shared" si="8"/>
        <v>32</v>
      </c>
    </row>
    <row r="57" spans="1:6">
      <c r="A57" s="44">
        <v>43</v>
      </c>
      <c r="B57" s="37" t="s">
        <v>34</v>
      </c>
      <c r="C57" s="44">
        <v>21</v>
      </c>
      <c r="D57" s="37" t="s">
        <v>117</v>
      </c>
      <c r="E57" s="37">
        <f t="shared" si="7"/>
        <v>2</v>
      </c>
      <c r="F57" s="37">
        <f t="shared" si="8"/>
        <v>34</v>
      </c>
    </row>
    <row r="58" spans="1:6">
      <c r="A58" s="44">
        <v>44</v>
      </c>
      <c r="B58" s="47" t="s">
        <v>93</v>
      </c>
      <c r="C58" s="44">
        <v>21</v>
      </c>
      <c r="D58" s="37" t="s">
        <v>117</v>
      </c>
      <c r="E58" s="37">
        <f t="shared" si="7"/>
        <v>2</v>
      </c>
      <c r="F58" s="37">
        <f t="shared" si="8"/>
        <v>36</v>
      </c>
    </row>
    <row r="59" spans="1:6">
      <c r="A59" s="44">
        <v>41</v>
      </c>
      <c r="B59" s="37" t="s">
        <v>81</v>
      </c>
      <c r="C59" s="44">
        <v>20</v>
      </c>
      <c r="D59" s="37" t="s">
        <v>117</v>
      </c>
      <c r="E59" s="37">
        <f t="shared" si="7"/>
        <v>2</v>
      </c>
      <c r="F59" s="37">
        <f t="shared" si="8"/>
        <v>38</v>
      </c>
    </row>
    <row r="60" spans="1:6">
      <c r="A60" s="44">
        <v>48</v>
      </c>
      <c r="B60" s="46" t="s">
        <v>47</v>
      </c>
      <c r="C60" s="44">
        <v>20</v>
      </c>
      <c r="D60" s="37" t="s">
        <v>117</v>
      </c>
      <c r="E60" s="37">
        <f t="shared" si="7"/>
        <v>2</v>
      </c>
      <c r="F60" s="37">
        <f t="shared" si="8"/>
        <v>40</v>
      </c>
    </row>
    <row r="61" spans="1:6">
      <c r="A61" s="44">
        <v>44</v>
      </c>
      <c r="B61" s="37" t="s">
        <v>94</v>
      </c>
      <c r="C61" s="41">
        <v>20</v>
      </c>
      <c r="D61" s="37" t="s">
        <v>117</v>
      </c>
      <c r="E61" s="37">
        <f t="shared" si="7"/>
        <v>2</v>
      </c>
      <c r="F61" s="37">
        <f t="shared" si="8"/>
        <v>42</v>
      </c>
    </row>
    <row r="62" spans="1:6">
      <c r="A62" s="44">
        <v>49</v>
      </c>
      <c r="B62" s="37" t="s">
        <v>49</v>
      </c>
      <c r="C62" s="44">
        <v>20</v>
      </c>
      <c r="D62" s="37" t="s">
        <v>117</v>
      </c>
      <c r="E62" s="37">
        <f t="shared" si="7"/>
        <v>2</v>
      </c>
      <c r="F62" s="37">
        <f t="shared" si="8"/>
        <v>44</v>
      </c>
    </row>
    <row r="63" spans="1:6">
      <c r="A63" s="44">
        <v>48</v>
      </c>
      <c r="B63" s="46" t="s">
        <v>45</v>
      </c>
      <c r="C63" s="41">
        <v>19</v>
      </c>
      <c r="D63" s="37" t="s">
        <v>117</v>
      </c>
      <c r="E63" s="37">
        <f t="shared" si="7"/>
        <v>2</v>
      </c>
      <c r="F63" s="37">
        <f t="shared" si="8"/>
        <v>46</v>
      </c>
    </row>
    <row r="64" spans="1:6">
      <c r="A64" s="44">
        <v>43</v>
      </c>
      <c r="B64" s="37" t="s">
        <v>38</v>
      </c>
      <c r="C64" s="41">
        <v>16</v>
      </c>
      <c r="D64" s="37" t="s">
        <v>117</v>
      </c>
      <c r="E64" s="37">
        <f t="shared" si="7"/>
        <v>2</v>
      </c>
      <c r="F64" s="37">
        <f t="shared" si="8"/>
        <v>48</v>
      </c>
    </row>
    <row r="65" spans="1:6">
      <c r="A65" s="44">
        <v>44</v>
      </c>
      <c r="B65" s="37" t="s">
        <v>90</v>
      </c>
      <c r="C65" s="44">
        <v>16</v>
      </c>
      <c r="D65" s="37" t="s">
        <v>117</v>
      </c>
      <c r="E65" s="37">
        <f t="shared" si="7"/>
        <v>2</v>
      </c>
      <c r="F65" s="37">
        <f t="shared" si="8"/>
        <v>50</v>
      </c>
    </row>
    <row r="66" spans="1:6">
      <c r="A66" s="44">
        <v>48</v>
      </c>
      <c r="B66" s="46" t="s">
        <v>42</v>
      </c>
      <c r="C66" s="44">
        <v>15</v>
      </c>
      <c r="D66" s="37" t="s">
        <v>117</v>
      </c>
      <c r="E66" s="37">
        <f t="shared" si="7"/>
        <v>2</v>
      </c>
      <c r="F66" s="37">
        <f t="shared" si="8"/>
        <v>52</v>
      </c>
    </row>
    <row r="67" spans="1:6">
      <c r="A67" s="44">
        <v>20</v>
      </c>
      <c r="B67" s="46" t="s">
        <v>75</v>
      </c>
      <c r="C67" s="44">
        <v>15</v>
      </c>
      <c r="D67" s="37" t="s">
        <v>117</v>
      </c>
      <c r="E67" s="37">
        <f t="shared" si="7"/>
        <v>2</v>
      </c>
      <c r="F67" s="37">
        <f t="shared" si="8"/>
        <v>54</v>
      </c>
    </row>
    <row r="68" spans="1:6">
      <c r="A68" s="44">
        <v>48</v>
      </c>
      <c r="B68" s="46" t="s">
        <v>46</v>
      </c>
      <c r="C68" s="41">
        <v>13</v>
      </c>
      <c r="D68" s="37" t="s">
        <v>117</v>
      </c>
      <c r="E68" s="37">
        <f t="shared" si="7"/>
        <v>1</v>
      </c>
      <c r="F68" s="37">
        <f t="shared" si="8"/>
        <v>55</v>
      </c>
    </row>
    <row r="69" spans="1:6">
      <c r="A69" s="44">
        <v>25</v>
      </c>
      <c r="B69" s="37" t="s">
        <v>16</v>
      </c>
      <c r="C69" s="44">
        <v>13</v>
      </c>
      <c r="D69" s="37">
        <v>1</v>
      </c>
      <c r="E69" s="37">
        <f>ROUNDUP(C69/$I$7,0)</f>
        <v>13</v>
      </c>
      <c r="F69" s="37">
        <f>E69</f>
        <v>13</v>
      </c>
    </row>
    <row r="70" spans="1:6">
      <c r="A70" s="44">
        <v>25</v>
      </c>
      <c r="B70" s="46" t="s">
        <v>17</v>
      </c>
      <c r="C70" s="44">
        <v>12</v>
      </c>
      <c r="D70" s="37" t="s">
        <v>117</v>
      </c>
      <c r="E70" s="37">
        <f>ROUNDUP(C70/$I$7,0)</f>
        <v>12</v>
      </c>
      <c r="F70" s="37">
        <f t="shared" si="8"/>
        <v>25</v>
      </c>
    </row>
    <row r="71" spans="1:6">
      <c r="A71" s="44">
        <v>41</v>
      </c>
      <c r="B71" s="37" t="s">
        <v>68</v>
      </c>
      <c r="C71" s="44">
        <v>11</v>
      </c>
      <c r="D71" s="37" t="s">
        <v>117</v>
      </c>
      <c r="E71" s="37">
        <f t="shared" ref="E71:E116" si="9">ROUNDUP(C71/$I$7,0)</f>
        <v>11</v>
      </c>
      <c r="F71" s="37">
        <f t="shared" ref="F71:F116" si="10">F70+E71</f>
        <v>36</v>
      </c>
    </row>
    <row r="72" spans="1:6">
      <c r="A72" s="44">
        <v>41</v>
      </c>
      <c r="B72" s="37" t="s">
        <v>67</v>
      </c>
      <c r="C72" s="44">
        <v>11</v>
      </c>
      <c r="D72" s="37" t="s">
        <v>117</v>
      </c>
      <c r="E72" s="37">
        <f t="shared" si="9"/>
        <v>11</v>
      </c>
      <c r="F72" s="37">
        <f t="shared" si="10"/>
        <v>47</v>
      </c>
    </row>
    <row r="73" spans="1:6">
      <c r="A73" s="44">
        <v>70</v>
      </c>
      <c r="B73" s="45" t="s">
        <v>9</v>
      </c>
      <c r="C73" s="44">
        <v>11</v>
      </c>
      <c r="D73" s="37" t="s">
        <v>117</v>
      </c>
      <c r="E73" s="37">
        <f t="shared" si="9"/>
        <v>11</v>
      </c>
      <c r="F73" s="37">
        <f t="shared" si="10"/>
        <v>58</v>
      </c>
    </row>
    <row r="74" spans="1:6">
      <c r="A74" s="44">
        <v>49</v>
      </c>
      <c r="B74" s="37" t="s">
        <v>104</v>
      </c>
      <c r="C74" s="44">
        <v>11</v>
      </c>
      <c r="D74" s="37" t="s">
        <v>117</v>
      </c>
      <c r="E74" s="37">
        <f t="shared" si="9"/>
        <v>11</v>
      </c>
      <c r="F74" s="37">
        <f t="shared" si="10"/>
        <v>69</v>
      </c>
    </row>
    <row r="75" spans="1:6">
      <c r="A75" s="44">
        <v>41</v>
      </c>
      <c r="B75" s="37" t="s">
        <v>82</v>
      </c>
      <c r="C75" s="44">
        <v>10</v>
      </c>
      <c r="D75" s="37" t="s">
        <v>117</v>
      </c>
      <c r="E75" s="37">
        <f t="shared" si="9"/>
        <v>10</v>
      </c>
      <c r="F75" s="37">
        <f t="shared" si="10"/>
        <v>79</v>
      </c>
    </row>
    <row r="76" spans="1:6">
      <c r="A76" s="44">
        <v>48</v>
      </c>
      <c r="B76" s="37" t="s">
        <v>89</v>
      </c>
      <c r="C76" s="41">
        <v>10</v>
      </c>
      <c r="D76" s="37" t="s">
        <v>117</v>
      </c>
      <c r="E76" s="37">
        <f t="shared" si="9"/>
        <v>10</v>
      </c>
      <c r="F76" s="37">
        <f t="shared" si="10"/>
        <v>89</v>
      </c>
    </row>
    <row r="77" spans="1:6">
      <c r="A77" s="44">
        <v>49</v>
      </c>
      <c r="B77" s="47" t="s">
        <v>106</v>
      </c>
      <c r="C77" s="44">
        <v>10</v>
      </c>
      <c r="D77" s="37" t="s">
        <v>117</v>
      </c>
      <c r="E77" s="37">
        <f t="shared" si="9"/>
        <v>10</v>
      </c>
      <c r="F77" s="37">
        <f t="shared" si="10"/>
        <v>99</v>
      </c>
    </row>
    <row r="78" spans="1:6">
      <c r="A78" s="44">
        <v>20</v>
      </c>
      <c r="B78" s="37" t="s">
        <v>76</v>
      </c>
      <c r="C78" s="44">
        <v>10</v>
      </c>
      <c r="D78" s="37" t="s">
        <v>117</v>
      </c>
      <c r="E78" s="37">
        <f t="shared" si="9"/>
        <v>10</v>
      </c>
      <c r="F78" s="37">
        <f t="shared" si="10"/>
        <v>109</v>
      </c>
    </row>
    <row r="79" spans="1:6">
      <c r="A79" s="44">
        <v>41</v>
      </c>
      <c r="B79" s="37" t="s">
        <v>66</v>
      </c>
      <c r="C79" s="41">
        <v>9</v>
      </c>
      <c r="D79" s="37" t="s">
        <v>117</v>
      </c>
      <c r="E79" s="37">
        <f t="shared" si="9"/>
        <v>9</v>
      </c>
      <c r="F79" s="37">
        <f t="shared" si="10"/>
        <v>118</v>
      </c>
    </row>
    <row r="80" spans="1:6">
      <c r="A80" s="44">
        <v>43</v>
      </c>
      <c r="B80" s="37" t="s">
        <v>41</v>
      </c>
      <c r="C80" s="44">
        <v>9</v>
      </c>
      <c r="D80" s="37" t="s">
        <v>117</v>
      </c>
      <c r="E80" s="37">
        <f t="shared" si="9"/>
        <v>9</v>
      </c>
      <c r="F80" s="37">
        <f t="shared" si="10"/>
        <v>127</v>
      </c>
    </row>
    <row r="81" spans="1:6">
      <c r="A81" s="44">
        <v>48</v>
      </c>
      <c r="B81" s="46" t="s">
        <v>44</v>
      </c>
      <c r="C81" s="41">
        <v>9</v>
      </c>
      <c r="D81" s="37" t="s">
        <v>117</v>
      </c>
      <c r="E81" s="37">
        <f t="shared" si="9"/>
        <v>9</v>
      </c>
      <c r="F81" s="37">
        <f t="shared" si="10"/>
        <v>136</v>
      </c>
    </row>
    <row r="82" spans="1:6">
      <c r="A82" s="44">
        <v>49</v>
      </c>
      <c r="B82" s="47" t="s">
        <v>101</v>
      </c>
      <c r="C82" s="44">
        <v>9</v>
      </c>
      <c r="D82" s="37" t="s">
        <v>117</v>
      </c>
      <c r="E82" s="37">
        <f t="shared" si="9"/>
        <v>9</v>
      </c>
      <c r="F82" s="37">
        <f t="shared" si="10"/>
        <v>145</v>
      </c>
    </row>
    <row r="83" spans="1:6">
      <c r="A83" s="44">
        <v>49</v>
      </c>
      <c r="B83" s="37" t="s">
        <v>105</v>
      </c>
      <c r="C83" s="44">
        <v>9</v>
      </c>
      <c r="D83" s="37" t="s">
        <v>117</v>
      </c>
      <c r="E83" s="37">
        <f t="shared" si="9"/>
        <v>9</v>
      </c>
      <c r="F83" s="37">
        <f t="shared" si="10"/>
        <v>154</v>
      </c>
    </row>
    <row r="84" spans="1:6">
      <c r="A84" s="44">
        <v>20</v>
      </c>
      <c r="B84" s="37" t="s">
        <v>72</v>
      </c>
      <c r="C84" s="44">
        <v>9</v>
      </c>
      <c r="D84" s="37" t="s">
        <v>117</v>
      </c>
      <c r="E84" s="37">
        <f t="shared" si="9"/>
        <v>9</v>
      </c>
      <c r="F84" s="37">
        <f t="shared" si="10"/>
        <v>163</v>
      </c>
    </row>
    <row r="85" spans="1:6">
      <c r="A85" s="44">
        <v>49</v>
      </c>
      <c r="B85" s="37" t="s">
        <v>5</v>
      </c>
      <c r="C85" s="44">
        <v>9</v>
      </c>
      <c r="D85" s="37" t="s">
        <v>117</v>
      </c>
      <c r="E85" s="37">
        <f t="shared" si="9"/>
        <v>9</v>
      </c>
      <c r="F85" s="37">
        <f t="shared" si="10"/>
        <v>172</v>
      </c>
    </row>
    <row r="86" spans="1:6">
      <c r="A86" s="44">
        <v>40</v>
      </c>
      <c r="B86" s="37" t="s">
        <v>52</v>
      </c>
      <c r="C86" s="41">
        <v>8</v>
      </c>
      <c r="D86" s="37" t="s">
        <v>117</v>
      </c>
      <c r="E86" s="37">
        <f t="shared" si="9"/>
        <v>8</v>
      </c>
      <c r="F86" s="37">
        <f t="shared" si="10"/>
        <v>180</v>
      </c>
    </row>
    <row r="87" spans="1:6">
      <c r="A87" s="44">
        <v>20</v>
      </c>
      <c r="B87" s="37" t="s">
        <v>73</v>
      </c>
      <c r="C87" s="44">
        <v>8</v>
      </c>
      <c r="D87" s="37" t="s">
        <v>117</v>
      </c>
      <c r="E87" s="37">
        <f t="shared" si="9"/>
        <v>8</v>
      </c>
      <c r="F87" s="37">
        <f t="shared" si="10"/>
        <v>188</v>
      </c>
    </row>
    <row r="88" spans="1:6">
      <c r="A88" s="44">
        <v>20</v>
      </c>
      <c r="B88" s="47" t="s">
        <v>74</v>
      </c>
      <c r="C88" s="41">
        <v>7</v>
      </c>
      <c r="D88" s="37" t="s">
        <v>117</v>
      </c>
      <c r="E88" s="37">
        <f t="shared" si="9"/>
        <v>7</v>
      </c>
      <c r="F88" s="37">
        <f t="shared" si="10"/>
        <v>195</v>
      </c>
    </row>
    <row r="89" spans="1:6">
      <c r="A89" s="44">
        <v>41</v>
      </c>
      <c r="B89" s="37" t="s">
        <v>71</v>
      </c>
      <c r="C89" s="44">
        <v>6</v>
      </c>
      <c r="D89" s="37" t="s">
        <v>117</v>
      </c>
      <c r="E89" s="37">
        <f t="shared" si="9"/>
        <v>6</v>
      </c>
      <c r="F89" s="37">
        <f t="shared" si="10"/>
        <v>201</v>
      </c>
    </row>
    <row r="90" spans="1:6">
      <c r="A90" s="44">
        <v>10</v>
      </c>
      <c r="B90" s="47" t="s">
        <v>26</v>
      </c>
      <c r="C90" s="44">
        <v>6</v>
      </c>
      <c r="D90" s="37" t="s">
        <v>117</v>
      </c>
      <c r="E90" s="37">
        <f t="shared" si="9"/>
        <v>6</v>
      </c>
      <c r="F90" s="37">
        <f t="shared" si="10"/>
        <v>207</v>
      </c>
    </row>
    <row r="91" spans="1:6">
      <c r="A91" s="44">
        <v>75</v>
      </c>
      <c r="B91" s="37" t="s">
        <v>64</v>
      </c>
      <c r="C91" s="44">
        <v>5</v>
      </c>
      <c r="D91" s="37" t="s">
        <v>117</v>
      </c>
      <c r="E91" s="37">
        <f t="shared" si="9"/>
        <v>5</v>
      </c>
      <c r="F91" s="37">
        <f t="shared" si="10"/>
        <v>212</v>
      </c>
    </row>
    <row r="92" spans="1:6">
      <c r="A92" s="44">
        <v>75</v>
      </c>
      <c r="B92" s="37" t="s">
        <v>63</v>
      </c>
      <c r="C92" s="44">
        <v>5</v>
      </c>
      <c r="D92" s="37" t="s">
        <v>117</v>
      </c>
      <c r="E92" s="37">
        <f t="shared" si="9"/>
        <v>5</v>
      </c>
      <c r="F92" s="37">
        <f t="shared" si="10"/>
        <v>217</v>
      </c>
    </row>
    <row r="93" spans="1:6">
      <c r="A93" s="44">
        <v>49</v>
      </c>
      <c r="B93" s="37" t="s">
        <v>51</v>
      </c>
      <c r="C93" s="44">
        <v>5</v>
      </c>
      <c r="D93" s="37" t="s">
        <v>117</v>
      </c>
      <c r="E93" s="37">
        <f t="shared" si="9"/>
        <v>5</v>
      </c>
      <c r="F93" s="37">
        <f t="shared" si="10"/>
        <v>222</v>
      </c>
    </row>
    <row r="94" spans="1:6">
      <c r="A94" s="44">
        <v>10</v>
      </c>
      <c r="B94" s="37" t="s">
        <v>27</v>
      </c>
      <c r="C94" s="44">
        <v>5</v>
      </c>
      <c r="D94" s="37" t="s">
        <v>117</v>
      </c>
      <c r="E94" s="37">
        <f t="shared" si="9"/>
        <v>5</v>
      </c>
      <c r="F94" s="37">
        <f t="shared" si="10"/>
        <v>227</v>
      </c>
    </row>
    <row r="95" spans="1:6">
      <c r="A95" s="44">
        <v>49</v>
      </c>
      <c r="B95" s="37" t="s">
        <v>28</v>
      </c>
      <c r="C95" s="44">
        <v>4</v>
      </c>
      <c r="D95" s="37" t="s">
        <v>117</v>
      </c>
      <c r="E95" s="37">
        <f t="shared" si="9"/>
        <v>4</v>
      </c>
      <c r="F95" s="37">
        <f t="shared" si="10"/>
        <v>231</v>
      </c>
    </row>
    <row r="96" spans="1:6">
      <c r="A96" s="44">
        <v>10</v>
      </c>
      <c r="B96" s="46" t="s">
        <v>23</v>
      </c>
      <c r="C96" s="44">
        <v>4</v>
      </c>
      <c r="D96" s="37" t="s">
        <v>117</v>
      </c>
      <c r="E96" s="37">
        <f t="shared" si="9"/>
        <v>4</v>
      </c>
      <c r="F96" s="37">
        <f t="shared" si="10"/>
        <v>235</v>
      </c>
    </row>
    <row r="97" spans="1:6">
      <c r="A97" s="44">
        <v>10</v>
      </c>
      <c r="B97" s="37" t="s">
        <v>24</v>
      </c>
      <c r="C97" s="44">
        <v>4</v>
      </c>
      <c r="D97" s="37" t="s">
        <v>117</v>
      </c>
      <c r="E97" s="37">
        <f t="shared" si="9"/>
        <v>4</v>
      </c>
      <c r="F97" s="37">
        <f t="shared" si="10"/>
        <v>239</v>
      </c>
    </row>
    <row r="98" spans="1:6">
      <c r="A98" s="44">
        <v>41</v>
      </c>
      <c r="B98" s="37" t="s">
        <v>69</v>
      </c>
      <c r="C98" s="44">
        <v>3</v>
      </c>
      <c r="D98" s="37" t="s">
        <v>117</v>
      </c>
      <c r="E98" s="37">
        <f t="shared" si="9"/>
        <v>3</v>
      </c>
      <c r="F98" s="37">
        <f t="shared" si="10"/>
        <v>242</v>
      </c>
    </row>
    <row r="99" spans="1:6">
      <c r="A99" s="44">
        <v>43</v>
      </c>
      <c r="B99" s="37" t="s">
        <v>38</v>
      </c>
      <c r="C99" s="44">
        <v>3</v>
      </c>
      <c r="D99" s="37" t="s">
        <v>117</v>
      </c>
      <c r="E99" s="37">
        <f t="shared" si="9"/>
        <v>3</v>
      </c>
      <c r="F99" s="37">
        <f t="shared" si="10"/>
        <v>245</v>
      </c>
    </row>
    <row r="100" spans="1:6">
      <c r="A100" s="44">
        <v>10</v>
      </c>
      <c r="B100" s="47" t="s">
        <v>25</v>
      </c>
      <c r="C100" s="44">
        <v>3</v>
      </c>
      <c r="D100" s="37" t="s">
        <v>117</v>
      </c>
      <c r="E100" s="37">
        <f t="shared" si="9"/>
        <v>3</v>
      </c>
      <c r="F100" s="37">
        <f t="shared" si="10"/>
        <v>248</v>
      </c>
    </row>
    <row r="101" spans="1:6">
      <c r="A101" s="44">
        <v>49</v>
      </c>
      <c r="B101" s="46" t="s">
        <v>32</v>
      </c>
      <c r="C101" s="44">
        <v>3</v>
      </c>
      <c r="D101" s="37" t="s">
        <v>117</v>
      </c>
      <c r="E101" s="37">
        <f t="shared" si="9"/>
        <v>3</v>
      </c>
      <c r="F101" s="37">
        <f t="shared" si="10"/>
        <v>251</v>
      </c>
    </row>
    <row r="102" spans="1:6">
      <c r="A102" s="44">
        <v>75</v>
      </c>
      <c r="B102" s="37" t="s">
        <v>61</v>
      </c>
      <c r="C102" s="41">
        <v>2</v>
      </c>
      <c r="D102" s="37" t="s">
        <v>117</v>
      </c>
      <c r="E102" s="37">
        <f t="shared" si="9"/>
        <v>2</v>
      </c>
      <c r="F102" s="37">
        <f t="shared" si="10"/>
        <v>253</v>
      </c>
    </row>
    <row r="103" spans="1:6">
      <c r="A103" s="44">
        <v>41</v>
      </c>
      <c r="B103" s="37" t="s">
        <v>77</v>
      </c>
      <c r="C103" s="44">
        <v>2</v>
      </c>
      <c r="D103" s="37" t="s">
        <v>117</v>
      </c>
      <c r="E103" s="37">
        <f t="shared" si="9"/>
        <v>2</v>
      </c>
      <c r="F103" s="37">
        <f t="shared" si="10"/>
        <v>255</v>
      </c>
    </row>
    <row r="104" spans="1:6">
      <c r="A104" s="44">
        <v>49</v>
      </c>
      <c r="B104" s="46" t="s">
        <v>30</v>
      </c>
      <c r="C104" s="41">
        <v>2</v>
      </c>
      <c r="D104" s="37" t="s">
        <v>117</v>
      </c>
      <c r="E104" s="37">
        <f t="shared" si="9"/>
        <v>2</v>
      </c>
      <c r="F104" s="37">
        <f t="shared" si="10"/>
        <v>257</v>
      </c>
    </row>
    <row r="105" spans="1:6">
      <c r="A105" s="44">
        <v>49</v>
      </c>
      <c r="B105" s="46" t="s">
        <v>4</v>
      </c>
      <c r="C105" s="44">
        <v>2</v>
      </c>
      <c r="D105" s="37" t="s">
        <v>117</v>
      </c>
      <c r="E105" s="37">
        <f t="shared" si="9"/>
        <v>2</v>
      </c>
      <c r="F105" s="37">
        <f t="shared" si="10"/>
        <v>259</v>
      </c>
    </row>
    <row r="106" spans="1:6">
      <c r="A106" s="44">
        <v>49</v>
      </c>
      <c r="B106" s="37" t="s">
        <v>33</v>
      </c>
      <c r="C106" s="44">
        <v>2</v>
      </c>
      <c r="D106" s="37" t="s">
        <v>117</v>
      </c>
      <c r="E106" s="37">
        <f t="shared" si="9"/>
        <v>2</v>
      </c>
      <c r="F106" s="37">
        <f t="shared" si="10"/>
        <v>261</v>
      </c>
    </row>
    <row r="107" spans="1:6">
      <c r="A107" s="44">
        <v>49</v>
      </c>
      <c r="B107" s="37" t="s">
        <v>31</v>
      </c>
      <c r="C107" s="44">
        <v>2</v>
      </c>
      <c r="D107" s="37" t="s">
        <v>117</v>
      </c>
      <c r="E107" s="37">
        <f t="shared" si="9"/>
        <v>2</v>
      </c>
      <c r="F107" s="37">
        <f t="shared" si="10"/>
        <v>263</v>
      </c>
    </row>
    <row r="108" spans="1:6">
      <c r="A108" s="44">
        <v>48</v>
      </c>
      <c r="B108" s="37" t="s">
        <v>70</v>
      </c>
      <c r="C108" s="44">
        <v>1</v>
      </c>
      <c r="D108" s="37" t="s">
        <v>117</v>
      </c>
      <c r="E108" s="37">
        <f t="shared" si="9"/>
        <v>1</v>
      </c>
      <c r="F108" s="37">
        <f t="shared" si="10"/>
        <v>264</v>
      </c>
    </row>
    <row r="109" spans="1:6">
      <c r="A109" s="44">
        <v>40</v>
      </c>
      <c r="B109" s="37" t="s">
        <v>53</v>
      </c>
      <c r="C109" s="44">
        <v>1</v>
      </c>
      <c r="D109" s="37" t="s">
        <v>117</v>
      </c>
      <c r="E109" s="37">
        <f t="shared" si="9"/>
        <v>1</v>
      </c>
      <c r="F109" s="37">
        <f t="shared" si="10"/>
        <v>265</v>
      </c>
    </row>
    <row r="110" spans="1:6">
      <c r="A110" s="44">
        <v>48</v>
      </c>
      <c r="B110" s="37" t="s">
        <v>96</v>
      </c>
      <c r="C110" s="41">
        <v>1</v>
      </c>
      <c r="D110" s="37" t="s">
        <v>117</v>
      </c>
      <c r="E110" s="37">
        <f t="shared" si="9"/>
        <v>1</v>
      </c>
      <c r="F110" s="37">
        <f t="shared" si="10"/>
        <v>266</v>
      </c>
    </row>
    <row r="111" spans="1:6">
      <c r="A111" s="44">
        <v>43</v>
      </c>
      <c r="B111" s="37" t="s">
        <v>38</v>
      </c>
      <c r="C111" s="44">
        <v>1</v>
      </c>
      <c r="D111" s="37" t="s">
        <v>117</v>
      </c>
      <c r="E111" s="37">
        <f t="shared" si="9"/>
        <v>1</v>
      </c>
      <c r="F111" s="37">
        <f t="shared" si="10"/>
        <v>267</v>
      </c>
    </row>
    <row r="112" spans="1:6">
      <c r="A112" s="44">
        <v>43</v>
      </c>
      <c r="B112" s="37" t="s">
        <v>39</v>
      </c>
      <c r="C112" s="41">
        <v>1</v>
      </c>
      <c r="D112" s="37" t="s">
        <v>117</v>
      </c>
      <c r="E112" s="37">
        <f t="shared" si="9"/>
        <v>1</v>
      </c>
      <c r="F112" s="37">
        <f t="shared" si="10"/>
        <v>268</v>
      </c>
    </row>
    <row r="113" spans="1:6">
      <c r="A113" s="44">
        <v>49</v>
      </c>
      <c r="B113" s="37" t="s">
        <v>108</v>
      </c>
      <c r="C113" s="44">
        <v>1</v>
      </c>
      <c r="D113" s="37" t="s">
        <v>117</v>
      </c>
      <c r="E113" s="37">
        <f t="shared" si="9"/>
        <v>1</v>
      </c>
      <c r="F113" s="37">
        <f t="shared" si="10"/>
        <v>269</v>
      </c>
    </row>
    <row r="114" spans="1:6">
      <c r="A114" s="44">
        <v>49</v>
      </c>
      <c r="B114" s="37" t="s">
        <v>107</v>
      </c>
      <c r="C114" s="41">
        <v>1</v>
      </c>
      <c r="D114" s="37" t="s">
        <v>117</v>
      </c>
      <c r="E114" s="37">
        <f t="shared" si="9"/>
        <v>1</v>
      </c>
      <c r="F114" s="37">
        <f t="shared" si="10"/>
        <v>270</v>
      </c>
    </row>
    <row r="115" spans="1:6">
      <c r="A115" s="44">
        <v>49</v>
      </c>
      <c r="B115" s="37" t="s">
        <v>29</v>
      </c>
      <c r="C115" s="44">
        <v>1</v>
      </c>
      <c r="D115" s="37" t="s">
        <v>117</v>
      </c>
      <c r="E115" s="37">
        <f t="shared" si="9"/>
        <v>1</v>
      </c>
      <c r="F115" s="37">
        <f t="shared" si="10"/>
        <v>271</v>
      </c>
    </row>
    <row r="116" spans="1:6">
      <c r="A116" s="44">
        <v>49</v>
      </c>
      <c r="B116" s="37" t="s">
        <v>91</v>
      </c>
      <c r="C116" s="41">
        <v>1</v>
      </c>
      <c r="D116" s="37" t="s">
        <v>117</v>
      </c>
      <c r="E116" s="37">
        <f t="shared" si="9"/>
        <v>1</v>
      </c>
      <c r="F116" s="37">
        <f t="shared" si="10"/>
        <v>272</v>
      </c>
    </row>
    <row r="117" spans="1:6">
      <c r="D117" s="37" t="s">
        <v>117</v>
      </c>
      <c r="E117" s="37" t="s">
        <v>117</v>
      </c>
      <c r="F117" s="37" t="s">
        <v>117</v>
      </c>
    </row>
    <row r="118" spans="1:6">
      <c r="A118" s="106" t="s">
        <v>151</v>
      </c>
    </row>
    <row r="119" spans="1:6">
      <c r="A119" s="37" t="s">
        <v>143</v>
      </c>
      <c r="B119" s="37" t="s">
        <v>152</v>
      </c>
    </row>
    <row r="120" spans="1:6">
      <c r="B120" s="37" t="s">
        <v>153</v>
      </c>
    </row>
    <row r="121" spans="1:6">
      <c r="B121" s="37" t="s">
        <v>154</v>
      </c>
    </row>
  </sheetData>
  <phoneticPr fontId="0" type="noConversion"/>
  <printOptions horizontalCentered="1" gridLines="1" gridLinesSet="0"/>
  <pageMargins left="0.78740157480314965" right="0.78740157480314965" top="0.98425196850393704" bottom="0.98425196850393704" header="0.51181102362204722" footer="0.51181102362204722"/>
  <pageSetup paperSize="9" scale="76" fitToHeight="2" orientation="portrait" horizontalDpi="4294967292" r:id="rId1"/>
  <headerFooter alignWithMargins="0">
    <oddHeader>&amp;LCurso: almacenes&amp;CLibro: Caso1.xls&amp;RHoja: estanterías(1)</oddHeader>
    <oddFooter>&amp;L &amp;C &amp;RPágina: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4</vt:i4>
      </vt:variant>
    </vt:vector>
  </HeadingPairs>
  <TitlesOfParts>
    <vt:vector size="13" baseType="lpstr">
      <vt:lpstr>datos iniciales</vt:lpstr>
      <vt:lpstr>borrador</vt:lpstr>
      <vt:lpstr>productos</vt:lpstr>
      <vt:lpstr>familias</vt:lpstr>
      <vt:lpstr>ABC</vt:lpstr>
      <vt:lpstr>ABC Tabla dinamica </vt:lpstr>
      <vt:lpstr>estanterias (1)</vt:lpstr>
      <vt:lpstr>estanterias (2)</vt:lpstr>
      <vt:lpstr>simulacion, estanterias (3)</vt:lpstr>
      <vt:lpstr>borrador!Títulos_a_imprimir</vt:lpstr>
      <vt:lpstr>'datos iniciales'!Títulos_a_imprimir</vt:lpstr>
      <vt:lpstr>productos!Títulos_a_imprimir</vt:lpstr>
      <vt:lpstr>'simulacion, estanterias (3)'!Títulos_a_imprimir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CONSULGESA</dc:creator>
  <cp:lastModifiedBy>Usuario</cp:lastModifiedBy>
  <cp:lastPrinted>2017-02-28T17:07:00Z</cp:lastPrinted>
  <dcterms:created xsi:type="dcterms:W3CDTF">1999-05-18T07:03:04Z</dcterms:created>
  <dcterms:modified xsi:type="dcterms:W3CDTF">2019-10-04T08:49:53Z</dcterms:modified>
</cp:coreProperties>
</file>